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yenny.hernandez\Desktop\Presupuesto 2023\PRESUPUESTO APROBADO 2023\"/>
    </mc:Choice>
  </mc:AlternateContent>
  <xr:revisionPtr revIDLastSave="0" documentId="13_ncr:1_{F114C44B-7BB6-405A-8BC2-1414CFF45108}" xr6:coauthVersionLast="47" xr6:coauthVersionMax="47" xr10:uidLastSave="{00000000-0000-0000-0000-000000000000}"/>
  <bookViews>
    <workbookView xWindow="-120" yWindow="-120" windowWidth="20730" windowHeight="11160" firstSheet="5" activeTab="8" xr2:uid="{00000000-000D-0000-FFFF-FFFF00000000}"/>
  </bookViews>
  <sheets>
    <sheet name="PPTO. DEV. ENERO 2023" sheetId="1" r:id="rId1"/>
    <sheet name="PPTO. DEV. FEBRERO 2023" sheetId="2" r:id="rId2"/>
    <sheet name="PPTO. DEV. MARZO 2023" sheetId="3" r:id="rId3"/>
    <sheet name="PPTO. DEV. ABRIL 2023" sheetId="4" r:id="rId4"/>
    <sheet name="PPTO. DEV. MAYO 2023" sheetId="5" r:id="rId5"/>
    <sheet name="PPTO. DEV. JUNIO" sheetId="6" r:id="rId6"/>
    <sheet name="PPTO. DEV. JULIO " sheetId="7" r:id="rId7"/>
    <sheet name="PPTO. DEV. AGOSTO" sheetId="8" r:id="rId8"/>
    <sheet name="PPTO. DEV. SEPTIEMBRE " sheetId="9" r:id="rId9"/>
  </sheets>
  <definedNames>
    <definedName name="_xlnm.Print_Titles" localSheetId="3">'PPTO. DEV. ABRIL 2023'!$1:$7</definedName>
    <definedName name="_xlnm.Print_Titles" localSheetId="7">'PPTO. DEV. AGOSTO'!$1:$7</definedName>
    <definedName name="_xlnm.Print_Titles" localSheetId="1">'PPTO. DEV. FEBRERO 2023'!$1:$7</definedName>
    <definedName name="_xlnm.Print_Titles" localSheetId="5">'PPTO. DEV. JUNIO'!$1:$7</definedName>
    <definedName name="_xlnm.Print_Titles" localSheetId="4">'PPTO. DEV. MAYO 2023'!$1:$7</definedName>
    <definedName name="_xlnm.Print_Titles" localSheetId="8">'PPTO. DEV. SEPTIEMBRE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9" l="1"/>
  <c r="J83" i="9"/>
  <c r="F83" i="9"/>
  <c r="D82" i="9"/>
  <c r="E81" i="9"/>
  <c r="D81" i="9"/>
  <c r="C81" i="9"/>
  <c r="D80" i="9"/>
  <c r="D79" i="9"/>
  <c r="D78" i="9" s="1"/>
  <c r="P78" i="9"/>
  <c r="P83" i="9" s="1"/>
  <c r="O78" i="9"/>
  <c r="O83" i="9" s="1"/>
  <c r="N78" i="9"/>
  <c r="M78" i="9"/>
  <c r="M83" i="9" s="1"/>
  <c r="L78" i="9"/>
  <c r="L83" i="9" s="1"/>
  <c r="K78" i="9"/>
  <c r="K83" i="9" s="1"/>
  <c r="J78" i="9"/>
  <c r="I78" i="9"/>
  <c r="I83" i="9" s="1"/>
  <c r="H78" i="9"/>
  <c r="H83" i="9" s="1"/>
  <c r="G78" i="9"/>
  <c r="F78" i="9"/>
  <c r="E78" i="9"/>
  <c r="C78" i="9"/>
  <c r="E77" i="9"/>
  <c r="D77" i="9"/>
  <c r="E76" i="9"/>
  <c r="D76" i="9" s="1"/>
  <c r="D75" i="9" s="1"/>
  <c r="G75" i="9"/>
  <c r="G83" i="9" s="1"/>
  <c r="F75" i="9"/>
  <c r="F74" i="9" s="1"/>
  <c r="E75" i="9"/>
  <c r="E83" i="9" s="1"/>
  <c r="C75" i="9"/>
  <c r="G74" i="9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I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G15" i="9"/>
  <c r="F15" i="9"/>
  <c r="E15" i="9"/>
  <c r="C15" i="9"/>
  <c r="B15" i="9"/>
  <c r="D14" i="9"/>
  <c r="D13" i="9"/>
  <c r="D12" i="9"/>
  <c r="D11" i="9"/>
  <c r="D10" i="9"/>
  <c r="P9" i="9"/>
  <c r="P73" i="9" s="1"/>
  <c r="P84" i="9" s="1"/>
  <c r="O9" i="9"/>
  <c r="O73" i="9" s="1"/>
  <c r="O84" i="9" s="1"/>
  <c r="N9" i="9"/>
  <c r="N73" i="9" s="1"/>
  <c r="N84" i="9" s="1"/>
  <c r="M9" i="9"/>
  <c r="L9" i="9"/>
  <c r="L73" i="9" s="1"/>
  <c r="L84" i="9" s="1"/>
  <c r="K9" i="9"/>
  <c r="K73" i="9" s="1"/>
  <c r="K84" i="9" s="1"/>
  <c r="J9" i="9"/>
  <c r="J73" i="9" s="1"/>
  <c r="J84" i="9" s="1"/>
  <c r="I9" i="9"/>
  <c r="I73" i="9" s="1"/>
  <c r="I84" i="9" s="1"/>
  <c r="H9" i="9"/>
  <c r="H73" i="9" s="1"/>
  <c r="H84" i="9" s="1"/>
  <c r="G9" i="9"/>
  <c r="G73" i="9" s="1"/>
  <c r="G84" i="9" s="1"/>
  <c r="F9" i="9"/>
  <c r="F73" i="9" s="1"/>
  <c r="F84" i="9" s="1"/>
  <c r="E9" i="9"/>
  <c r="E73" i="9" s="1"/>
  <c r="C9" i="9"/>
  <c r="B9" i="9"/>
  <c r="B73" i="9" s="1"/>
  <c r="B84" i="9" s="1"/>
  <c r="M83" i="8"/>
  <c r="I83" i="8"/>
  <c r="D82" i="8"/>
  <c r="D81" i="8" s="1"/>
  <c r="E81" i="8"/>
  <c r="C81" i="8"/>
  <c r="D80" i="8"/>
  <c r="D78" i="8" s="1"/>
  <c r="D79" i="8"/>
  <c r="P78" i="8"/>
  <c r="P83" i="8" s="1"/>
  <c r="O78" i="8"/>
  <c r="O83" i="8" s="1"/>
  <c r="N78" i="8"/>
  <c r="N83" i="8" s="1"/>
  <c r="M78" i="8"/>
  <c r="L78" i="8"/>
  <c r="L83" i="8" s="1"/>
  <c r="K78" i="8"/>
  <c r="K83" i="8" s="1"/>
  <c r="J78" i="8"/>
  <c r="J83" i="8" s="1"/>
  <c r="I78" i="8"/>
  <c r="H78" i="8"/>
  <c r="H83" i="8" s="1"/>
  <c r="G78" i="8"/>
  <c r="F78" i="8"/>
  <c r="F74" i="8" s="1"/>
  <c r="E78" i="8"/>
  <c r="C78" i="8"/>
  <c r="E77" i="8"/>
  <c r="D77" i="8" s="1"/>
  <c r="E76" i="8"/>
  <c r="D76" i="8" s="1"/>
  <c r="D75" i="8" s="1"/>
  <c r="G75" i="8"/>
  <c r="G83" i="8" s="1"/>
  <c r="F75" i="8"/>
  <c r="F83" i="8" s="1"/>
  <c r="C75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D66" i="8" s="1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P43" i="8"/>
  <c r="O43" i="8"/>
  <c r="N43" i="8"/>
  <c r="M43" i="8"/>
  <c r="L43" i="8"/>
  <c r="K43" i="8"/>
  <c r="I43" i="8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P73" i="8" s="1"/>
  <c r="P84" i="8" s="1"/>
  <c r="O9" i="8"/>
  <c r="O73" i="8" s="1"/>
  <c r="O84" i="8" s="1"/>
  <c r="N9" i="8"/>
  <c r="N73" i="8" s="1"/>
  <c r="N84" i="8" s="1"/>
  <c r="M9" i="8"/>
  <c r="M73" i="8" s="1"/>
  <c r="M84" i="8" s="1"/>
  <c r="L9" i="8"/>
  <c r="K9" i="8"/>
  <c r="K73" i="8" s="1"/>
  <c r="K84" i="8" s="1"/>
  <c r="J9" i="8"/>
  <c r="J73" i="8" s="1"/>
  <c r="J84" i="8" s="1"/>
  <c r="I9" i="8"/>
  <c r="I73" i="8" s="1"/>
  <c r="I84" i="8" s="1"/>
  <c r="H9" i="8"/>
  <c r="H73" i="8" s="1"/>
  <c r="H84" i="8" s="1"/>
  <c r="G9" i="8"/>
  <c r="G73" i="8" s="1"/>
  <c r="F9" i="8"/>
  <c r="F73" i="8" s="1"/>
  <c r="E9" i="8"/>
  <c r="E73" i="8" s="1"/>
  <c r="C9" i="8"/>
  <c r="B9" i="8"/>
  <c r="B73" i="8" s="1"/>
  <c r="B84" i="8" s="1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D75" i="7" s="1"/>
  <c r="E76" i="7"/>
  <c r="D76" i="7"/>
  <c r="G75" i="7"/>
  <c r="G83" i="7" s="1"/>
  <c r="F75" i="7"/>
  <c r="F83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P43" i="7"/>
  <c r="O43" i="7"/>
  <c r="N43" i="7"/>
  <c r="M43" i="7"/>
  <c r="L43" i="7"/>
  <c r="K43" i="7"/>
  <c r="I43" i="7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D9" i="7" s="1"/>
  <c r="P9" i="7"/>
  <c r="P73" i="7" s="1"/>
  <c r="P84" i="7" s="1"/>
  <c r="O9" i="7"/>
  <c r="O73" i="7" s="1"/>
  <c r="O84" i="7" s="1"/>
  <c r="N9" i="7"/>
  <c r="N73" i="7" s="1"/>
  <c r="N84" i="7" s="1"/>
  <c r="M9" i="7"/>
  <c r="M73" i="7" s="1"/>
  <c r="L9" i="7"/>
  <c r="L73" i="7" s="1"/>
  <c r="L84" i="7" s="1"/>
  <c r="K9" i="7"/>
  <c r="J9" i="7"/>
  <c r="J73" i="7" s="1"/>
  <c r="J84" i="7" s="1"/>
  <c r="I9" i="7"/>
  <c r="I73" i="7" s="1"/>
  <c r="H9" i="7"/>
  <c r="H73" i="7" s="1"/>
  <c r="H84" i="7" s="1"/>
  <c r="G9" i="7"/>
  <c r="G73" i="7" s="1"/>
  <c r="G84" i="7" s="1"/>
  <c r="F9" i="7"/>
  <c r="F73" i="7" s="1"/>
  <c r="E9" i="7"/>
  <c r="E73" i="7" s="1"/>
  <c r="C9" i="7"/>
  <c r="C73" i="7" s="1"/>
  <c r="C84" i="7" s="1"/>
  <c r="B9" i="7"/>
  <c r="B73" i="7" s="1"/>
  <c r="B84" i="7" s="1"/>
  <c r="D10" i="6"/>
  <c r="D9" i="6"/>
  <c r="C73" i="9" l="1"/>
  <c r="C84" i="9" s="1"/>
  <c r="D69" i="9"/>
  <c r="D66" i="9"/>
  <c r="D61" i="9"/>
  <c r="D51" i="9"/>
  <c r="D43" i="9"/>
  <c r="D35" i="9"/>
  <c r="D25" i="9"/>
  <c r="D15" i="9"/>
  <c r="M73" i="9"/>
  <c r="M84" i="9" s="1"/>
  <c r="D9" i="9"/>
  <c r="E84" i="9"/>
  <c r="D74" i="9"/>
  <c r="D83" i="9"/>
  <c r="E74" i="9"/>
  <c r="C73" i="8"/>
  <c r="C84" i="8" s="1"/>
  <c r="D69" i="8"/>
  <c r="D61" i="8"/>
  <c r="D51" i="8"/>
  <c r="D43" i="8"/>
  <c r="D35" i="8"/>
  <c r="D25" i="8"/>
  <c r="D15" i="8"/>
  <c r="L73" i="8"/>
  <c r="L84" i="8" s="1"/>
  <c r="D9" i="8"/>
  <c r="F84" i="8"/>
  <c r="D74" i="8"/>
  <c r="D83" i="8"/>
  <c r="G84" i="8"/>
  <c r="E75" i="8"/>
  <c r="G74" i="8"/>
  <c r="D69" i="7"/>
  <c r="K73" i="7"/>
  <c r="K84" i="7" s="1"/>
  <c r="D61" i="7"/>
  <c r="D51" i="7"/>
  <c r="D43" i="7"/>
  <c r="D35" i="7"/>
  <c r="D25" i="7"/>
  <c r="D15" i="7"/>
  <c r="D74" i="7"/>
  <c r="D83" i="7"/>
  <c r="E84" i="7"/>
  <c r="I84" i="7"/>
  <c r="M84" i="7"/>
  <c r="F84" i="7"/>
  <c r="F74" i="7"/>
  <c r="M83" i="6"/>
  <c r="I83" i="6"/>
  <c r="D82" i="6"/>
  <c r="D81" i="6" s="1"/>
  <c r="E81" i="6"/>
  <c r="C81" i="6"/>
  <c r="D80" i="6"/>
  <c r="D79" i="6"/>
  <c r="P78" i="6"/>
  <c r="P83" i="6" s="1"/>
  <c r="O78" i="6"/>
  <c r="O83" i="6" s="1"/>
  <c r="N78" i="6"/>
  <c r="N83" i="6" s="1"/>
  <c r="M78" i="6"/>
  <c r="L78" i="6"/>
  <c r="L83" i="6" s="1"/>
  <c r="K78" i="6"/>
  <c r="K83" i="6" s="1"/>
  <c r="J78" i="6"/>
  <c r="J83" i="6" s="1"/>
  <c r="I78" i="6"/>
  <c r="H78" i="6"/>
  <c r="H83" i="6" s="1"/>
  <c r="G78" i="6"/>
  <c r="F78" i="6"/>
  <c r="F74" i="6" s="1"/>
  <c r="E78" i="6"/>
  <c r="D78" i="6"/>
  <c r="C78" i="6"/>
  <c r="E77" i="6"/>
  <c r="D77" i="6" s="1"/>
  <c r="E76" i="6"/>
  <c r="D76" i="6" s="1"/>
  <c r="G75" i="6"/>
  <c r="G83" i="6" s="1"/>
  <c r="F75" i="6"/>
  <c r="F83" i="6" s="1"/>
  <c r="C75" i="6"/>
  <c r="E73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G73" i="6" s="1"/>
  <c r="G84" i="6" s="1"/>
  <c r="F51" i="6"/>
  <c r="E51" i="6"/>
  <c r="C51" i="6"/>
  <c r="C73" i="6" s="1"/>
  <c r="C84" i="6" s="1"/>
  <c r="B51" i="6"/>
  <c r="D50" i="6"/>
  <c r="D49" i="6"/>
  <c r="D48" i="6"/>
  <c r="D47" i="6"/>
  <c r="D46" i="6"/>
  <c r="D45" i="6"/>
  <c r="D44" i="6"/>
  <c r="P43" i="6"/>
  <c r="O43" i="6"/>
  <c r="O73" i="6" s="1"/>
  <c r="N43" i="6"/>
  <c r="M43" i="6"/>
  <c r="M73" i="6" s="1"/>
  <c r="M84" i="6" s="1"/>
  <c r="L43" i="6"/>
  <c r="K43" i="6"/>
  <c r="K73" i="6" s="1"/>
  <c r="I43" i="6"/>
  <c r="I73" i="6" s="1"/>
  <c r="I84" i="6" s="1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P9" i="6"/>
  <c r="P73" i="6" s="1"/>
  <c r="P84" i="6" s="1"/>
  <c r="O9" i="6"/>
  <c r="N9" i="6"/>
  <c r="N73" i="6" s="1"/>
  <c r="N84" i="6" s="1"/>
  <c r="M9" i="6"/>
  <c r="L9" i="6"/>
  <c r="L73" i="6" s="1"/>
  <c r="L84" i="6" s="1"/>
  <c r="K9" i="6"/>
  <c r="J9" i="6"/>
  <c r="I9" i="6"/>
  <c r="H9" i="6"/>
  <c r="H73" i="6" s="1"/>
  <c r="H84" i="6" s="1"/>
  <c r="G9" i="6"/>
  <c r="F9" i="6"/>
  <c r="F73" i="6" s="1"/>
  <c r="F84" i="6" s="1"/>
  <c r="E9" i="6"/>
  <c r="C9" i="6"/>
  <c r="B9" i="6"/>
  <c r="B73" i="6" s="1"/>
  <c r="B84" i="6" s="1"/>
  <c r="M83" i="5"/>
  <c r="I83" i="5"/>
  <c r="D82" i="5"/>
  <c r="E81" i="5"/>
  <c r="D81" i="5"/>
  <c r="C81" i="5"/>
  <c r="D80" i="5"/>
  <c r="D79" i="5"/>
  <c r="P78" i="5"/>
  <c r="P83" i="5" s="1"/>
  <c r="O78" i="5"/>
  <c r="O83" i="5" s="1"/>
  <c r="N78" i="5"/>
  <c r="N83" i="5" s="1"/>
  <c r="M78" i="5"/>
  <c r="L78" i="5"/>
  <c r="L83" i="5" s="1"/>
  <c r="K78" i="5"/>
  <c r="K83" i="5" s="1"/>
  <c r="J78" i="5"/>
  <c r="J83" i="5" s="1"/>
  <c r="I78" i="5"/>
  <c r="H78" i="5"/>
  <c r="H83" i="5" s="1"/>
  <c r="G78" i="5"/>
  <c r="F78" i="5"/>
  <c r="E78" i="5"/>
  <c r="D78" i="5"/>
  <c r="C78" i="5"/>
  <c r="E77" i="5"/>
  <c r="D77" i="5"/>
  <c r="E76" i="5"/>
  <c r="E75" i="5" s="1"/>
  <c r="G75" i="5"/>
  <c r="G83" i="5" s="1"/>
  <c r="F75" i="5"/>
  <c r="F83" i="5" s="1"/>
  <c r="C75" i="5"/>
  <c r="G74" i="5"/>
  <c r="F74" i="5"/>
  <c r="G73" i="5"/>
  <c r="G84" i="5" s="1"/>
  <c r="D72" i="5"/>
  <c r="D71" i="5"/>
  <c r="D70" i="5"/>
  <c r="P69" i="5"/>
  <c r="O69" i="5"/>
  <c r="N69" i="5"/>
  <c r="M69" i="5"/>
  <c r="L69" i="5"/>
  <c r="K69" i="5"/>
  <c r="J69" i="5"/>
  <c r="I69" i="5"/>
  <c r="H69" i="5"/>
  <c r="G69" i="5"/>
  <c r="F69" i="5"/>
  <c r="E69" i="5"/>
  <c r="C69" i="5"/>
  <c r="B69" i="5"/>
  <c r="D68" i="5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O43" i="5"/>
  <c r="O73" i="5" s="1"/>
  <c r="O84" i="5" s="1"/>
  <c r="N43" i="5"/>
  <c r="M43" i="5"/>
  <c r="L43" i="5"/>
  <c r="K43" i="5"/>
  <c r="K73" i="5" s="1"/>
  <c r="K84" i="5" s="1"/>
  <c r="J43" i="5"/>
  <c r="I43" i="5"/>
  <c r="G43" i="5"/>
  <c r="F43" i="5"/>
  <c r="E43" i="5"/>
  <c r="C43" i="5"/>
  <c r="B43" i="5"/>
  <c r="D42" i="5"/>
  <c r="D41" i="5"/>
  <c r="D40" i="5"/>
  <c r="D39" i="5"/>
  <c r="D38" i="5"/>
  <c r="D35" i="5" s="1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5" i="5" s="1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P73" i="5" s="1"/>
  <c r="O9" i="5"/>
  <c r="N9" i="5"/>
  <c r="N73" i="5" s="1"/>
  <c r="N84" i="5" s="1"/>
  <c r="M9" i="5"/>
  <c r="M73" i="5" s="1"/>
  <c r="M84" i="5" s="1"/>
  <c r="L9" i="5"/>
  <c r="L73" i="5" s="1"/>
  <c r="K9" i="5"/>
  <c r="J9" i="5"/>
  <c r="J73" i="5" s="1"/>
  <c r="J84" i="5" s="1"/>
  <c r="I9" i="5"/>
  <c r="H9" i="5"/>
  <c r="H73" i="5" s="1"/>
  <c r="G9" i="5"/>
  <c r="F9" i="5"/>
  <c r="F73" i="5" s="1"/>
  <c r="F84" i="5" s="1"/>
  <c r="E9" i="5"/>
  <c r="E73" i="5" s="1"/>
  <c r="C9" i="5"/>
  <c r="C73" i="5" s="1"/>
  <c r="C84" i="5" s="1"/>
  <c r="B9" i="5"/>
  <c r="B73" i="5" s="1"/>
  <c r="B84" i="5" s="1"/>
  <c r="N83" i="4"/>
  <c r="M83" i="4"/>
  <c r="J83" i="4"/>
  <c r="I83" i="4"/>
  <c r="D82" i="4"/>
  <c r="E81" i="4"/>
  <c r="D81" i="4"/>
  <c r="C81" i="4"/>
  <c r="D80" i="4"/>
  <c r="D79" i="4"/>
  <c r="P78" i="4"/>
  <c r="P83" i="4" s="1"/>
  <c r="O78" i="4"/>
  <c r="O83" i="4" s="1"/>
  <c r="N78" i="4"/>
  <c r="M78" i="4"/>
  <c r="L78" i="4"/>
  <c r="L83" i="4" s="1"/>
  <c r="K78" i="4"/>
  <c r="K83" i="4" s="1"/>
  <c r="J78" i="4"/>
  <c r="I78" i="4"/>
  <c r="H78" i="4"/>
  <c r="H83" i="4" s="1"/>
  <c r="G78" i="4"/>
  <c r="F78" i="4"/>
  <c r="E78" i="4"/>
  <c r="D78" i="4"/>
  <c r="C78" i="4"/>
  <c r="E77" i="4"/>
  <c r="D77" i="4"/>
  <c r="E76" i="4"/>
  <c r="D76" i="4" s="1"/>
  <c r="D75" i="4" s="1"/>
  <c r="G75" i="4"/>
  <c r="G83" i="4" s="1"/>
  <c r="F75" i="4"/>
  <c r="F83" i="4" s="1"/>
  <c r="E75" i="4"/>
  <c r="E74" i="4" s="1"/>
  <c r="C75" i="4"/>
  <c r="G74" i="4"/>
  <c r="F74" i="4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C69" i="4"/>
  <c r="B69" i="4"/>
  <c r="D68" i="4"/>
  <c r="D66" i="4" s="1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P73" i="4" s="1"/>
  <c r="P84" i="4" s="1"/>
  <c r="O43" i="4"/>
  <c r="O73" i="4" s="1"/>
  <c r="O84" i="4" s="1"/>
  <c r="N43" i="4"/>
  <c r="M43" i="4"/>
  <c r="L43" i="4"/>
  <c r="L73" i="4" s="1"/>
  <c r="L84" i="4" s="1"/>
  <c r="K43" i="4"/>
  <c r="K73" i="4" s="1"/>
  <c r="K84" i="4" s="1"/>
  <c r="J43" i="4"/>
  <c r="I43" i="4"/>
  <c r="G43" i="4"/>
  <c r="G73" i="4" s="1"/>
  <c r="G84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O9" i="4"/>
  <c r="N9" i="4"/>
  <c r="N73" i="4" s="1"/>
  <c r="N84" i="4" s="1"/>
  <c r="M9" i="4"/>
  <c r="M73" i="4" s="1"/>
  <c r="M84" i="4" s="1"/>
  <c r="L9" i="4"/>
  <c r="K9" i="4"/>
  <c r="J9" i="4"/>
  <c r="J73" i="4" s="1"/>
  <c r="J84" i="4" s="1"/>
  <c r="I9" i="4"/>
  <c r="I73" i="4" s="1"/>
  <c r="I84" i="4" s="1"/>
  <c r="H9" i="4"/>
  <c r="G9" i="4"/>
  <c r="F9" i="4"/>
  <c r="F73" i="4" s="1"/>
  <c r="F84" i="4" s="1"/>
  <c r="E9" i="4"/>
  <c r="E73" i="4" s="1"/>
  <c r="C9" i="4"/>
  <c r="B9" i="4"/>
  <c r="B73" i="4" s="1"/>
  <c r="B84" i="4" s="1"/>
  <c r="N83" i="3"/>
  <c r="J83" i="3"/>
  <c r="D82" i="3"/>
  <c r="E81" i="3"/>
  <c r="D81" i="3"/>
  <c r="C81" i="3"/>
  <c r="D80" i="3"/>
  <c r="D79" i="3"/>
  <c r="D78" i="3" s="1"/>
  <c r="P78" i="3"/>
  <c r="P83" i="3" s="1"/>
  <c r="O78" i="3"/>
  <c r="O83" i="3" s="1"/>
  <c r="N78" i="3"/>
  <c r="M78" i="3"/>
  <c r="M83" i="3" s="1"/>
  <c r="L78" i="3"/>
  <c r="L83" i="3" s="1"/>
  <c r="K78" i="3"/>
  <c r="K83" i="3" s="1"/>
  <c r="J78" i="3"/>
  <c r="I78" i="3"/>
  <c r="I83" i="3" s="1"/>
  <c r="H78" i="3"/>
  <c r="H83" i="3" s="1"/>
  <c r="G78" i="3"/>
  <c r="F78" i="3"/>
  <c r="E78" i="3"/>
  <c r="C78" i="3"/>
  <c r="E77" i="3"/>
  <c r="D77" i="3"/>
  <c r="E76" i="3"/>
  <c r="D76" i="3" s="1"/>
  <c r="D75" i="3" s="1"/>
  <c r="G75" i="3"/>
  <c r="G83" i="3" s="1"/>
  <c r="F75" i="3"/>
  <c r="F83" i="3" s="1"/>
  <c r="E75" i="3"/>
  <c r="E83" i="3" s="1"/>
  <c r="C75" i="3"/>
  <c r="G74" i="3"/>
  <c r="E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O73" i="3" s="1"/>
  <c r="N43" i="3"/>
  <c r="N73" i="3" s="1"/>
  <c r="N84" i="3" s="1"/>
  <c r="M43" i="3"/>
  <c r="L43" i="3"/>
  <c r="K43" i="3"/>
  <c r="K73" i="3" s="1"/>
  <c r="J43" i="3"/>
  <c r="J73" i="3" s="1"/>
  <c r="J84" i="3" s="1"/>
  <c r="I43" i="3"/>
  <c r="H43" i="3"/>
  <c r="G43" i="3"/>
  <c r="F43" i="3"/>
  <c r="F73" i="3" s="1"/>
  <c r="E43" i="3"/>
  <c r="C43" i="3"/>
  <c r="C73" i="3" s="1"/>
  <c r="C84" i="3" s="1"/>
  <c r="B43" i="3"/>
  <c r="B73" i="3" s="1"/>
  <c r="B84" i="3" s="1"/>
  <c r="D42" i="3"/>
  <c r="D41" i="3"/>
  <c r="D40" i="3"/>
  <c r="D39" i="3"/>
  <c r="D38" i="3"/>
  <c r="D37" i="3"/>
  <c r="D36" i="3"/>
  <c r="D35" i="3" s="1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D15" i="3" s="1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9" i="3" s="1"/>
  <c r="D10" i="3"/>
  <c r="P9" i="3"/>
  <c r="P73" i="3" s="1"/>
  <c r="O9" i="3"/>
  <c r="N9" i="3"/>
  <c r="M9" i="3"/>
  <c r="M73" i="3" s="1"/>
  <c r="M84" i="3" s="1"/>
  <c r="L9" i="3"/>
  <c r="L73" i="3" s="1"/>
  <c r="K9" i="3"/>
  <c r="J9" i="3"/>
  <c r="I9" i="3"/>
  <c r="I73" i="3" s="1"/>
  <c r="I84" i="3" s="1"/>
  <c r="H9" i="3"/>
  <c r="H73" i="3" s="1"/>
  <c r="G9" i="3"/>
  <c r="F9" i="3"/>
  <c r="E9" i="3"/>
  <c r="E73" i="3" s="1"/>
  <c r="E84" i="3" s="1"/>
  <c r="C9" i="3"/>
  <c r="B9" i="3"/>
  <c r="O83" i="2"/>
  <c r="N83" i="2"/>
  <c r="K83" i="2"/>
  <c r="J83" i="2"/>
  <c r="D82" i="2"/>
  <c r="D81" i="2" s="1"/>
  <c r="E81" i="2"/>
  <c r="C81" i="2"/>
  <c r="D80" i="2"/>
  <c r="D79" i="2"/>
  <c r="D78" i="2" s="1"/>
  <c r="P78" i="2"/>
  <c r="P83" i="2" s="1"/>
  <c r="O78" i="2"/>
  <c r="N78" i="2"/>
  <c r="M78" i="2"/>
  <c r="M83" i="2" s="1"/>
  <c r="L78" i="2"/>
  <c r="L83" i="2" s="1"/>
  <c r="K78" i="2"/>
  <c r="J78" i="2"/>
  <c r="I78" i="2"/>
  <c r="I83" i="2" s="1"/>
  <c r="H78" i="2"/>
  <c r="H83" i="2" s="1"/>
  <c r="G78" i="2"/>
  <c r="F78" i="2"/>
  <c r="E78" i="2"/>
  <c r="C78" i="2"/>
  <c r="E77" i="2"/>
  <c r="E75" i="2" s="1"/>
  <c r="D77" i="2"/>
  <c r="E76" i="2"/>
  <c r="D76" i="2" s="1"/>
  <c r="D75" i="2" s="1"/>
  <c r="G75" i="2"/>
  <c r="G83" i="2" s="1"/>
  <c r="F75" i="2"/>
  <c r="F74" i="2" s="1"/>
  <c r="C75" i="2"/>
  <c r="G74" i="2"/>
  <c r="D72" i="2"/>
  <c r="D71" i="2"/>
  <c r="D69" i="2" s="1"/>
  <c r="D70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D68" i="2"/>
  <c r="D66" i="2" s="1"/>
  <c r="D67" i="2"/>
  <c r="P66" i="2"/>
  <c r="O66" i="2"/>
  <c r="N66" i="2"/>
  <c r="M66" i="2"/>
  <c r="L66" i="2"/>
  <c r="K66" i="2"/>
  <c r="J66" i="2"/>
  <c r="I66" i="2"/>
  <c r="H66" i="2"/>
  <c r="G66" i="2"/>
  <c r="F66" i="2"/>
  <c r="E66" i="2"/>
  <c r="C66" i="2"/>
  <c r="B66" i="2"/>
  <c r="D65" i="2"/>
  <c r="D64" i="2"/>
  <c r="D63" i="2"/>
  <c r="D61" i="2" s="1"/>
  <c r="D62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D60" i="2"/>
  <c r="D59" i="2"/>
  <c r="D58" i="2"/>
  <c r="D57" i="2"/>
  <c r="D56" i="2"/>
  <c r="D55" i="2"/>
  <c r="D54" i="2"/>
  <c r="D53" i="2"/>
  <c r="D52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D50" i="2"/>
  <c r="D49" i="2"/>
  <c r="D48" i="2"/>
  <c r="D47" i="2"/>
  <c r="D46" i="2"/>
  <c r="D45" i="2"/>
  <c r="D44" i="2"/>
  <c r="P43" i="2"/>
  <c r="P73" i="2" s="1"/>
  <c r="P84" i="2" s="1"/>
  <c r="O43" i="2"/>
  <c r="N43" i="2"/>
  <c r="M43" i="2"/>
  <c r="M73" i="2" s="1"/>
  <c r="L43" i="2"/>
  <c r="L73" i="2" s="1"/>
  <c r="L84" i="2" s="1"/>
  <c r="K43" i="2"/>
  <c r="J43" i="2"/>
  <c r="I43" i="2"/>
  <c r="I73" i="2" s="1"/>
  <c r="H43" i="2"/>
  <c r="H73" i="2" s="1"/>
  <c r="H84" i="2" s="1"/>
  <c r="G43" i="2"/>
  <c r="F43" i="2"/>
  <c r="E43" i="2"/>
  <c r="E73" i="2" s="1"/>
  <c r="C43" i="2"/>
  <c r="B43" i="2"/>
  <c r="D42" i="2"/>
  <c r="D41" i="2"/>
  <c r="D40" i="2"/>
  <c r="D39" i="2"/>
  <c r="D38" i="2"/>
  <c r="D37" i="2"/>
  <c r="D36" i="2"/>
  <c r="P35" i="2"/>
  <c r="O35" i="2"/>
  <c r="N35" i="2"/>
  <c r="M35" i="2"/>
  <c r="L35" i="2"/>
  <c r="K35" i="2"/>
  <c r="J35" i="2"/>
  <c r="I35" i="2"/>
  <c r="H35" i="2"/>
  <c r="G35" i="2"/>
  <c r="F35" i="2"/>
  <c r="E35" i="2"/>
  <c r="C35" i="2"/>
  <c r="B35" i="2"/>
  <c r="D34" i="2"/>
  <c r="D33" i="2"/>
  <c r="D32" i="2"/>
  <c r="D31" i="2"/>
  <c r="D30" i="2"/>
  <c r="D29" i="2"/>
  <c r="D28" i="2"/>
  <c r="D27" i="2"/>
  <c r="D26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D24" i="2"/>
  <c r="D23" i="2"/>
  <c r="D22" i="2"/>
  <c r="D21" i="2"/>
  <c r="D20" i="2"/>
  <c r="D19" i="2"/>
  <c r="D18" i="2"/>
  <c r="D17" i="2"/>
  <c r="D16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D14" i="2"/>
  <c r="D13" i="2"/>
  <c r="D12" i="2"/>
  <c r="D11" i="2"/>
  <c r="D10" i="2"/>
  <c r="P9" i="2"/>
  <c r="O9" i="2"/>
  <c r="O73" i="2" s="1"/>
  <c r="O84" i="2" s="1"/>
  <c r="N9" i="2"/>
  <c r="N73" i="2" s="1"/>
  <c r="N84" i="2" s="1"/>
  <c r="M9" i="2"/>
  <c r="L9" i="2"/>
  <c r="K9" i="2"/>
  <c r="K73" i="2" s="1"/>
  <c r="K84" i="2" s="1"/>
  <c r="J9" i="2"/>
  <c r="J73" i="2" s="1"/>
  <c r="J84" i="2" s="1"/>
  <c r="I9" i="2"/>
  <c r="H9" i="2"/>
  <c r="G9" i="2"/>
  <c r="G73" i="2" s="1"/>
  <c r="G84" i="2" s="1"/>
  <c r="F9" i="2"/>
  <c r="E9" i="2"/>
  <c r="C9" i="2"/>
  <c r="C73" i="2" s="1"/>
  <c r="C84" i="2" s="1"/>
  <c r="B9" i="2"/>
  <c r="B73" i="2" s="1"/>
  <c r="B84" i="2" s="1"/>
  <c r="D73" i="9" l="1"/>
  <c r="D84" i="9" s="1"/>
  <c r="D73" i="8"/>
  <c r="D84" i="8" s="1"/>
  <c r="E83" i="8"/>
  <c r="E84" i="8" s="1"/>
  <c r="E74" i="8"/>
  <c r="D73" i="7"/>
  <c r="D84" i="7" s="1"/>
  <c r="D69" i="6"/>
  <c r="D66" i="6"/>
  <c r="D61" i="6"/>
  <c r="D51" i="6"/>
  <c r="D43" i="6"/>
  <c r="D35" i="6"/>
  <c r="J73" i="6"/>
  <c r="J84" i="6" s="1"/>
  <c r="D25" i="6"/>
  <c r="D15" i="6"/>
  <c r="K84" i="6"/>
  <c r="O84" i="6"/>
  <c r="D75" i="6"/>
  <c r="E75" i="6"/>
  <c r="G74" i="6"/>
  <c r="D69" i="5"/>
  <c r="D66" i="5"/>
  <c r="D61" i="5"/>
  <c r="D51" i="5"/>
  <c r="D43" i="5"/>
  <c r="D15" i="5"/>
  <c r="I73" i="5"/>
  <c r="I84" i="5" s="1"/>
  <c r="D9" i="5"/>
  <c r="H84" i="5"/>
  <c r="L84" i="5"/>
  <c r="P84" i="5"/>
  <c r="E84" i="5"/>
  <c r="E74" i="5"/>
  <c r="E83" i="5"/>
  <c r="D76" i="5"/>
  <c r="D75" i="5" s="1"/>
  <c r="C73" i="4"/>
  <c r="C84" i="4" s="1"/>
  <c r="D69" i="4"/>
  <c r="D61" i="4"/>
  <c r="D51" i="4"/>
  <c r="D43" i="4"/>
  <c r="D25" i="4"/>
  <c r="D15" i="4"/>
  <c r="D9" i="4"/>
  <c r="H73" i="4"/>
  <c r="H84" i="4" s="1"/>
  <c r="D74" i="4"/>
  <c r="D83" i="4"/>
  <c r="E83" i="4"/>
  <c r="E84" i="4" s="1"/>
  <c r="D69" i="3"/>
  <c r="D61" i="3"/>
  <c r="D51" i="3"/>
  <c r="D43" i="3"/>
  <c r="D25" i="3"/>
  <c r="G73" i="3"/>
  <c r="G84" i="3" s="1"/>
  <c r="F84" i="3"/>
  <c r="H84" i="3"/>
  <c r="L84" i="3"/>
  <c r="P84" i="3"/>
  <c r="K84" i="3"/>
  <c r="O84" i="3"/>
  <c r="D74" i="3"/>
  <c r="D83" i="3"/>
  <c r="F74" i="3"/>
  <c r="D51" i="2"/>
  <c r="D43" i="2"/>
  <c r="D35" i="2"/>
  <c r="D25" i="2"/>
  <c r="D15" i="2"/>
  <c r="F73" i="2"/>
  <c r="F84" i="2" s="1"/>
  <c r="D9" i="2"/>
  <c r="D74" i="2"/>
  <c r="D83" i="2"/>
  <c r="E84" i="2"/>
  <c r="M84" i="2"/>
  <c r="E83" i="2"/>
  <c r="E74" i="2"/>
  <c r="I84" i="2"/>
  <c r="F83" i="2"/>
  <c r="D71" i="1"/>
  <c r="D72" i="1"/>
  <c r="D70" i="1"/>
  <c r="D68" i="1"/>
  <c r="D67" i="1"/>
  <c r="D63" i="1"/>
  <c r="D64" i="1"/>
  <c r="D65" i="1"/>
  <c r="D62" i="1"/>
  <c r="D53" i="1"/>
  <c r="D54" i="1"/>
  <c r="D55" i="1"/>
  <c r="D56" i="1"/>
  <c r="D57" i="1"/>
  <c r="D58" i="1"/>
  <c r="D59" i="1"/>
  <c r="D60" i="1"/>
  <c r="D52" i="1"/>
  <c r="D45" i="1"/>
  <c r="D46" i="1"/>
  <c r="D47" i="1"/>
  <c r="D48" i="1"/>
  <c r="D49" i="1"/>
  <c r="D50" i="1"/>
  <c r="D44" i="1"/>
  <c r="D37" i="1"/>
  <c r="D38" i="1"/>
  <c r="D39" i="1"/>
  <c r="D40" i="1"/>
  <c r="D41" i="1"/>
  <c r="D42" i="1"/>
  <c r="D36" i="1"/>
  <c r="D27" i="1"/>
  <c r="D28" i="1"/>
  <c r="D29" i="1"/>
  <c r="D30" i="1"/>
  <c r="D31" i="1"/>
  <c r="D32" i="1"/>
  <c r="D33" i="1"/>
  <c r="D34" i="1"/>
  <c r="D26" i="1"/>
  <c r="D17" i="1"/>
  <c r="D18" i="1"/>
  <c r="D19" i="1"/>
  <c r="D20" i="1"/>
  <c r="D21" i="1"/>
  <c r="D22" i="1"/>
  <c r="D23" i="1"/>
  <c r="D24" i="1"/>
  <c r="D16" i="1"/>
  <c r="D11" i="1"/>
  <c r="D12" i="1"/>
  <c r="D13" i="1"/>
  <c r="D14" i="1"/>
  <c r="D10" i="1"/>
  <c r="D73" i="6" l="1"/>
  <c r="E83" i="6"/>
  <c r="E84" i="6" s="1"/>
  <c r="E74" i="6"/>
  <c r="D83" i="6"/>
  <c r="D74" i="6"/>
  <c r="D73" i="5"/>
  <c r="D84" i="5" s="1"/>
  <c r="D74" i="5"/>
  <c r="D83" i="5"/>
  <c r="D73" i="4"/>
  <c r="D84" i="4" s="1"/>
  <c r="D73" i="3"/>
  <c r="D84" i="3" s="1"/>
  <c r="D73" i="2"/>
  <c r="D84" i="2" s="1"/>
  <c r="O83" i="1"/>
  <c r="N83" i="1"/>
  <c r="K83" i="1"/>
  <c r="J83" i="1"/>
  <c r="D82" i="1"/>
  <c r="D81" i="1" s="1"/>
  <c r="E81" i="1"/>
  <c r="C81" i="1"/>
  <c r="D80" i="1"/>
  <c r="D79" i="1"/>
  <c r="D78" i="1" s="1"/>
  <c r="P78" i="1"/>
  <c r="P83" i="1" s="1"/>
  <c r="O78" i="1"/>
  <c r="N78" i="1"/>
  <c r="M78" i="1"/>
  <c r="M83" i="1" s="1"/>
  <c r="L78" i="1"/>
  <c r="L83" i="1" s="1"/>
  <c r="K78" i="1"/>
  <c r="J78" i="1"/>
  <c r="I78" i="1"/>
  <c r="I83" i="1" s="1"/>
  <c r="H78" i="1"/>
  <c r="H83" i="1" s="1"/>
  <c r="G78" i="1"/>
  <c r="F78" i="1"/>
  <c r="E78" i="1"/>
  <c r="C78" i="1"/>
  <c r="E77" i="1"/>
  <c r="E75" i="1" s="1"/>
  <c r="D77" i="1"/>
  <c r="E76" i="1"/>
  <c r="D76" i="1" s="1"/>
  <c r="D75" i="1" s="1"/>
  <c r="G75" i="1"/>
  <c r="G83" i="1" s="1"/>
  <c r="F75" i="1"/>
  <c r="F74" i="1" s="1"/>
  <c r="C75" i="1"/>
  <c r="G74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P73" i="1" s="1"/>
  <c r="P84" i="1" s="1"/>
  <c r="O25" i="1"/>
  <c r="N25" i="1"/>
  <c r="M25" i="1"/>
  <c r="M73" i="1" s="1"/>
  <c r="L25" i="1"/>
  <c r="L73" i="1" s="1"/>
  <c r="L84" i="1" s="1"/>
  <c r="K25" i="1"/>
  <c r="J25" i="1"/>
  <c r="I25" i="1"/>
  <c r="I73" i="1" s="1"/>
  <c r="H25" i="1"/>
  <c r="H73" i="1" s="1"/>
  <c r="H84" i="1" s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N73" i="1" s="1"/>
  <c r="N84" i="1" s="1"/>
  <c r="M9" i="1"/>
  <c r="L9" i="1"/>
  <c r="K9" i="1"/>
  <c r="K73" i="1" s="1"/>
  <c r="K84" i="1" s="1"/>
  <c r="J9" i="1"/>
  <c r="J73" i="1" s="1"/>
  <c r="J84" i="1" s="1"/>
  <c r="I9" i="1"/>
  <c r="H9" i="1"/>
  <c r="G9" i="1"/>
  <c r="G73" i="1" s="1"/>
  <c r="G84" i="1" s="1"/>
  <c r="F9" i="1"/>
  <c r="F73" i="1" s="1"/>
  <c r="E9" i="1"/>
  <c r="D9" i="1"/>
  <c r="C9" i="1"/>
  <c r="C73" i="1" s="1"/>
  <c r="C84" i="1" s="1"/>
  <c r="B9" i="1"/>
  <c r="B73" i="1" s="1"/>
  <c r="B84" i="1" s="1"/>
  <c r="D84" i="6" l="1"/>
  <c r="D73" i="1"/>
  <c r="D84" i="1" s="1"/>
  <c r="E73" i="1"/>
  <c r="E84" i="1" s="1"/>
  <c r="E83" i="1"/>
  <c r="E74" i="1"/>
  <c r="I84" i="1"/>
  <c r="M84" i="1"/>
  <c r="D83" i="1"/>
  <c r="D74" i="1"/>
  <c r="F83" i="1"/>
  <c r="F84" i="1" s="1"/>
</calcChain>
</file>

<file path=xl/sharedStrings.xml><?xml version="1.0" encoding="utf-8"?>
<sst xmlns="http://schemas.openxmlformats.org/spreadsheetml/2006/main" count="1103" uniqueCount="156">
  <si>
    <t>Ministerio de Educacion Superior  Ciencia y Tecnologia</t>
  </si>
  <si>
    <t>Instituto Tecnico Superior Comunitario</t>
  </si>
  <si>
    <t>Año 2023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</si>
  <si>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</si>
  <si>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</si>
  <si>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</si>
  <si>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</si>
  <si>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</si>
  <si>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</si>
  <si>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</si>
  <si>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</si>
  <si>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</si>
  <si>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</si>
  <si>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</si>
  <si>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</si>
  <si>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</si>
  <si>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</si>
  <si>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</si>
  <si>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</si>
  <si>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</si>
  <si>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</si>
  <si>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</si>
  <si>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</si>
  <si>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</si>
  <si>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</si>
  <si>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</si>
  <si>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</si>
  <si>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</si>
  <si>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</si>
  <si>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</si>
  <si>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</si>
  <si>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</si>
  <si>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</si>
  <si>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</si>
  <si>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</si>
  <si>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</si>
  <si>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</si>
  <si>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</si>
  <si>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</si>
  <si>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</si>
  <si>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</si>
  <si>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</si>
  <si>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</si>
  <si>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</si>
  <si>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</si>
  <si>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</si>
  <si>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</si>
  <si>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</si>
  <si>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</si>
  <si>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</si>
  <si>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</si>
  <si>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</si>
  <si>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</si>
  <si>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</si>
  <si>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</si>
  <si>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</si>
  <si>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</si>
  <si>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</si>
  <si>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</si>
  <si>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</si>
  <si>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</si>
  <si>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</si>
  <si>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</si>
  <si>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</si>
  <si>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</si>
  <si>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</si>
  <si>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</si>
  <si>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</si>
  <si>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</si>
  <si>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</si>
  <si>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</si>
  <si>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</si>
  <si>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</si>
  <si>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</si>
  <si>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</si>
  <si>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</si>
  <si>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</si>
  <si>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</si>
  <si>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</si>
  <si>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</si>
  <si>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</si>
  <si>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</si>
  <si>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</si>
  <si>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</si>
  <si>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</si>
  <si>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</si>
  <si>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</si>
  <si>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</si>
  <si>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</si>
  <si>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</si>
  <si>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</si>
  <si>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</si>
  <si>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</si>
  <si>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</si>
  <si>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</si>
  <si>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</si>
  <si>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</si>
  <si>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</si>
  <si>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</si>
  <si>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</si>
  <si>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Notas:</t>
  </si>
  <si>
    <t xml:space="preserve">     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</si>
  <si>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</si>
  <si>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</si>
  <si>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</si>
  <si>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</si>
  <si>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</si>
  <si>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____________________________________</t>
  </si>
  <si>
    <t xml:space="preserve">Dra. Maritza Contreras </t>
  </si>
  <si>
    <t xml:space="preserve">Vicerrectora Administrativa y Financiera </t>
  </si>
  <si>
    <t>Fuente: [SIGEF]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</si>
  <si>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</si>
  <si>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</si>
  <si>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</si>
  <si>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_____________________________</t>
  </si>
  <si>
    <t>Fecha de registro: hasta el 31 de enero 2023</t>
  </si>
  <si>
    <t>Fecha de imputación: hasta el 31 de enero 2023</t>
  </si>
  <si>
    <t>4. Fecha de imputación: último día del mes analizado.</t>
  </si>
  <si>
    <t>5. Fecha de registro: el día 10 del mes siguiente al mes analizado.</t>
  </si>
  <si>
    <t>Fecha de registro: hasta el 28 de febrero 2023</t>
  </si>
  <si>
    <t>Fecha de imputación: hasta el 28 de febrero 2023</t>
  </si>
  <si>
    <t xml:space="preserve"> ___________________________</t>
  </si>
  <si>
    <t xml:space="preserve">Directora Financiera        </t>
  </si>
  <si>
    <t xml:space="preserve">Licda. Claudia Quiterio       </t>
  </si>
  <si>
    <t>Fecha de registro: hasta el 31 de marzo 2023</t>
  </si>
  <si>
    <t>Fecha de imputación: hasta el 31 de marzo 2023</t>
  </si>
  <si>
    <t>Fecha de registro: hasta el 30 de abril 2023</t>
  </si>
  <si>
    <t xml:space="preserve">     </t>
  </si>
  <si>
    <t xml:space="preserve">Licda. Claudia Quiterio  </t>
  </si>
  <si>
    <t xml:space="preserve"> </t>
  </si>
  <si>
    <t xml:space="preserve">Directora Financiera       </t>
  </si>
  <si>
    <t>Fecha de imputación: hasta el 30 de abril 2023</t>
  </si>
  <si>
    <t>Fecha de registro: hasta el 31 de mayo 2023</t>
  </si>
  <si>
    <t>Fecha de imputación: hasta el 31 de mayo 2023</t>
  </si>
  <si>
    <t xml:space="preserve">  </t>
  </si>
  <si>
    <t xml:space="preserve">Directora Financiera     </t>
  </si>
  <si>
    <t>Fecha de imputación: hasta el 30 de junio 2023</t>
  </si>
  <si>
    <t xml:space="preserve">                         Licda. Yenny Hernandez</t>
  </si>
  <si>
    <t xml:space="preserve">                      Encargada de Presupuesto</t>
  </si>
  <si>
    <t xml:space="preserve">                ______________________________</t>
  </si>
  <si>
    <t>Fecha de registro: hasta el 30 de junio 2023</t>
  </si>
  <si>
    <t>Fecha de registro: hasta el 31 de julio 2023</t>
  </si>
  <si>
    <t>Fecha de imputación: hasta el 31 de julio 2023</t>
  </si>
  <si>
    <t xml:space="preserve">                                ______________________________</t>
  </si>
  <si>
    <t xml:space="preserve">                                         Licda. Yenny Hernandez</t>
  </si>
  <si>
    <t xml:space="preserve">                                      Encargada de Presupuesto</t>
  </si>
  <si>
    <t>Fecha de registro: hasta el 31 de agosto 2023</t>
  </si>
  <si>
    <t>Fecha de imputación: hasta el 31 de agosto 2023</t>
  </si>
  <si>
    <t xml:space="preserve">                                          _____________________________</t>
  </si>
  <si>
    <t xml:space="preserve">                                              Licda. Claudia Quiterio  </t>
  </si>
  <si>
    <t xml:space="preserve">                                               Directora Financiera     </t>
  </si>
  <si>
    <t xml:space="preserve">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</si>
  <si>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Licda. Claudia Quiterio  </t>
  </si>
  <si>
    <t xml:space="preserve">                                                                                                          Directora Financiera     </t>
  </si>
  <si>
    <t>Fecha de registro: hasta el 30 de septiembre 2023</t>
  </si>
  <si>
    <t>Fecha de imputación: hasta el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</si>
</sst>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 indent="2"/>
    </xf>
    <xf numFmtId="0" fontId="8" fillId="2" borderId="2" xfId="0" applyFont="1" applyFill="1" applyBorder="1" applyAlignment="1">
      <alignment horizontal="left" vertical="top" wrapText="1" indent="1"/>
    </xf>
    <xf numFmtId="0" fontId="8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3" xfId="0" applyFont="1" applyBorder="1" applyAlignment="1">
      <alignment horizontal="left" vertical="top" wrapText="1" indent="2"/>
    </xf>
    <xf numFmtId="2" fontId="15" fillId="0" borderId="3" xfId="0" applyNumberFormat="1" applyFont="1" applyBorder="1" applyAlignment="1">
      <alignment horizontal="right" vertical="top" shrinkToFit="1"/>
    </xf>
    <xf numFmtId="0" fontId="16" fillId="3" borderId="4" xfId="0" applyFont="1" applyFill="1" applyBorder="1" applyAlignment="1">
      <alignment horizontal="left" vertical="top" wrapText="1"/>
    </xf>
    <xf numFmtId="4" fontId="13" fillId="3" borderId="4" xfId="0" applyNumberFormat="1" applyFont="1" applyFill="1" applyBorder="1" applyAlignment="1">
      <alignment vertical="top" shrinkToFit="1"/>
    </xf>
    <xf numFmtId="0" fontId="16" fillId="0" borderId="3" xfId="0" applyFont="1" applyBorder="1" applyAlignment="1">
      <alignment horizontal="left" vertical="top" wrapText="1"/>
    </xf>
    <xf numFmtId="2" fontId="13" fillId="0" borderId="3" xfId="0" applyNumberFormat="1" applyFont="1" applyBorder="1" applyAlignment="1">
      <alignment horizontal="right" vertical="top" shrinkToFit="1"/>
    </xf>
    <xf numFmtId="0" fontId="16" fillId="0" borderId="4" xfId="0" applyFont="1" applyBorder="1" applyAlignment="1">
      <alignment horizontal="left" vertical="top" wrapText="1"/>
    </xf>
    <xf numFmtId="2" fontId="13" fillId="0" borderId="4" xfId="0" applyNumberFormat="1" applyFont="1" applyBorder="1" applyAlignment="1">
      <alignment horizontal="right" vertical="top" shrinkToFit="1"/>
    </xf>
    <xf numFmtId="2" fontId="13" fillId="3" borderId="4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1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22" fillId="0" borderId="0" xfId="0" applyFont="1"/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838200</xdr:colOff>
      <xdr:row>0</xdr:row>
      <xdr:rowOff>124215</xdr:rowOff>
    </xdr:from>
    <xdr:ext cx="130492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A6EA6F4A-B5E3-4399-8360-E2531565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24215"/>
          <a:ext cx="130492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85724</xdr:colOff>
      <xdr:row>0</xdr:row>
      <xdr:rowOff>1</xdr:rowOff>
    </xdr:from>
    <xdr:to>
      <xdr:col>0</xdr:col>
      <xdr:colOff>2285999</xdr:colOff>
      <xdr:row>4</xdr:row>
      <xdr:rowOff>285751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2F5986A-937A-463F-8734-F76CD8BE536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"/>
          <a:ext cx="2200275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133350</xdr:rowOff>
    </xdr:from>
    <xdr:ext cx="130492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7CE26CAD-593D-442C-834F-6F9D550C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133350"/>
          <a:ext cx="130492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85723</xdr:colOff>
      <xdr:row>0</xdr:row>
      <xdr:rowOff>2</xdr:rowOff>
    </xdr:from>
    <xdr:to>
      <xdr:col>0</xdr:col>
      <xdr:colOff>2695574</xdr:colOff>
      <xdr:row>4</xdr:row>
      <xdr:rowOff>257176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9354684-C528-4065-8F3F-5C952A409C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2"/>
          <a:ext cx="2609851" cy="143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514350</xdr:colOff>
      <xdr:row>0</xdr:row>
      <xdr:rowOff>0</xdr:rowOff>
    </xdr:from>
    <xdr:ext cx="1619249" cy="1362075"/>
    <xdr:pic>
      <xdr:nvPicPr>
        <xdr:cNvPr id="2" name="image2.png">
          <a:extLst>
            <a:ext uri="{FF2B5EF4-FFF2-40B4-BE49-F238E27FC236}">
              <a16:creationId xmlns:a16="http://schemas.microsoft.com/office/drawing/2014/main" id="{F34C447D-B01F-4039-AB2D-34A0A0995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1619249" cy="1362075"/>
        </a:xfrm>
        <a:prstGeom prst="rect">
          <a:avLst/>
        </a:prstGeom>
      </xdr:spPr>
    </xdr:pic>
    <xdr:clientData/>
  </xdr:oneCellAnchor>
  <xdr:twoCellAnchor editAs="oneCell">
    <xdr:from>
      <xdr:col>0</xdr:col>
      <xdr:colOff>85723</xdr:colOff>
      <xdr:row>0</xdr:row>
      <xdr:rowOff>2</xdr:rowOff>
    </xdr:from>
    <xdr:to>
      <xdr:col>0</xdr:col>
      <xdr:colOff>2590800</xdr:colOff>
      <xdr:row>5</xdr:row>
      <xdr:rowOff>38100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EFAF60F-AAC6-4EBD-BAE8-BF779EDB85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2"/>
          <a:ext cx="2505077" cy="1514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19050</xdr:rowOff>
    </xdr:from>
    <xdr:ext cx="1809749" cy="1362075"/>
    <xdr:pic>
      <xdr:nvPicPr>
        <xdr:cNvPr id="2" name="image2.png">
          <a:extLst>
            <a:ext uri="{FF2B5EF4-FFF2-40B4-BE49-F238E27FC236}">
              <a16:creationId xmlns:a16="http://schemas.microsoft.com/office/drawing/2014/main" id="{1E28124E-7E93-485C-8C48-1B79BB64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9050"/>
          <a:ext cx="1809749" cy="13620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3019424</xdr:colOff>
      <xdr:row>5</xdr:row>
      <xdr:rowOff>152400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1103641-52CF-49D1-91D8-50FDDEFDEF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4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478549</xdr:colOff>
      <xdr:row>0</xdr:row>
      <xdr:rowOff>0</xdr:rowOff>
    </xdr:from>
    <xdr:ext cx="1809749" cy="1438275"/>
    <xdr:pic>
      <xdr:nvPicPr>
        <xdr:cNvPr id="2" name="image2.png">
          <a:extLst>
            <a:ext uri="{FF2B5EF4-FFF2-40B4-BE49-F238E27FC236}">
              <a16:creationId xmlns:a16="http://schemas.microsoft.com/office/drawing/2014/main" id="{DE472CC5-B96A-4D19-9754-9CD37094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9424" y="0"/>
          <a:ext cx="1809749" cy="1438275"/>
        </a:xfrm>
        <a:prstGeom prst="rect">
          <a:avLst/>
        </a:prstGeom>
      </xdr:spPr>
    </xdr:pic>
    <xdr:clientData/>
  </xdr:oneCellAnchor>
  <xdr:twoCellAnchor editAs="oneCell">
    <xdr:from>
      <xdr:col>0</xdr:col>
      <xdr:colOff>15875</xdr:colOff>
      <xdr:row>0</xdr:row>
      <xdr:rowOff>0</xdr:rowOff>
    </xdr:from>
    <xdr:to>
      <xdr:col>0</xdr:col>
      <xdr:colOff>3937000</xdr:colOff>
      <xdr:row>5</xdr:row>
      <xdr:rowOff>180975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71C04917-DDED-434A-93B3-21ADF8DBE6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0"/>
          <a:ext cx="3921125" cy="168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21349</xdr:colOff>
      <xdr:row>0</xdr:row>
      <xdr:rowOff>0</xdr:rowOff>
    </xdr:from>
    <xdr:ext cx="2064626" cy="1438275"/>
    <xdr:pic>
      <xdr:nvPicPr>
        <xdr:cNvPr id="2" name="image2.png">
          <a:extLst>
            <a:ext uri="{FF2B5EF4-FFF2-40B4-BE49-F238E27FC236}">
              <a16:creationId xmlns:a16="http://schemas.microsoft.com/office/drawing/2014/main" id="{0A0614E9-D8CA-49DC-8F94-698423CB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6599" y="0"/>
          <a:ext cx="2064626" cy="14382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4899025</xdr:colOff>
      <xdr:row>5</xdr:row>
      <xdr:rowOff>238125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404E206-9C13-463A-8228-4969B40C221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99025" cy="174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878599</xdr:colOff>
      <xdr:row>0</xdr:row>
      <xdr:rowOff>9525</xdr:rowOff>
    </xdr:from>
    <xdr:ext cx="2064626" cy="1438275"/>
    <xdr:pic>
      <xdr:nvPicPr>
        <xdr:cNvPr id="2" name="image2.png">
          <a:extLst>
            <a:ext uri="{FF2B5EF4-FFF2-40B4-BE49-F238E27FC236}">
              <a16:creationId xmlns:a16="http://schemas.microsoft.com/office/drawing/2014/main" id="{6113DB62-A2A9-45D9-B4CB-20637757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2424" y="9525"/>
          <a:ext cx="2064626" cy="14382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</xdr:rowOff>
    </xdr:from>
    <xdr:to>
      <xdr:col>0</xdr:col>
      <xdr:colOff>5629275</xdr:colOff>
      <xdr:row>5</xdr:row>
      <xdr:rowOff>161926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F3934B3-FC6C-49DA-BF87-16FDC4B0C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629275" cy="163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331931</xdr:colOff>
      <xdr:row>0</xdr:row>
      <xdr:rowOff>0</xdr:rowOff>
    </xdr:from>
    <xdr:ext cx="2493251" cy="1438275"/>
    <xdr:pic>
      <xdr:nvPicPr>
        <xdr:cNvPr id="2" name="image2.png">
          <a:extLst>
            <a:ext uri="{FF2B5EF4-FFF2-40B4-BE49-F238E27FC236}">
              <a16:creationId xmlns:a16="http://schemas.microsoft.com/office/drawing/2014/main" id="{A3437CB7-CE3B-45B9-A1FC-0BDA1EAC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3494" y="0"/>
          <a:ext cx="2493251" cy="1438275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0</xdr:row>
      <xdr:rowOff>28577</xdr:rowOff>
    </xdr:from>
    <xdr:to>
      <xdr:col>1</xdr:col>
      <xdr:colOff>295275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AF1F9D8-103B-440D-8F61-CAD87240EF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7"/>
          <a:ext cx="5943600" cy="1676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697056</xdr:colOff>
      <xdr:row>0</xdr:row>
      <xdr:rowOff>15875</xdr:rowOff>
    </xdr:from>
    <xdr:ext cx="2493251" cy="1438275"/>
    <xdr:pic>
      <xdr:nvPicPr>
        <xdr:cNvPr id="2" name="image2.png">
          <a:extLst>
            <a:ext uri="{FF2B5EF4-FFF2-40B4-BE49-F238E27FC236}">
              <a16:creationId xmlns:a16="http://schemas.microsoft.com/office/drawing/2014/main" id="{CCE78AA6-42B4-4FD2-BB1F-45978984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556" y="15875"/>
          <a:ext cx="2493251" cy="1438275"/>
        </a:xfrm>
        <a:prstGeom prst="rect">
          <a:avLst/>
        </a:prstGeom>
      </xdr:spPr>
    </xdr:pic>
    <xdr:clientData/>
  </xdr:oneCellAnchor>
  <xdr:twoCellAnchor editAs="oneCell">
    <xdr:from>
      <xdr:col>0</xdr:col>
      <xdr:colOff>9526</xdr:colOff>
      <xdr:row>0</xdr:row>
      <xdr:rowOff>28577</xdr:rowOff>
    </xdr:from>
    <xdr:to>
      <xdr:col>0</xdr:col>
      <xdr:colOff>5000626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7291362-C8B6-4F24-9CCC-CF279EC0E0A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7"/>
          <a:ext cx="4991100" cy="16478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workbookViewId="0">
      <selection sqref="A1:XFD1048576"/>
    </sheetView>
  </sheetViews>
  <sheetFormatPr baseColWidth="10" defaultColWidth="8" defaultRowHeight="15" x14ac:dyDescent="0.25"/>
  <cols>
    <col min="1" max="1" width="74.7109375" style="15" customWidth="1"/>
    <col min="2" max="2" width="17.85546875" style="15" customWidth="1"/>
    <col min="3" max="5" width="18" style="15" customWidth="1"/>
    <col min="6" max="6" width="12.85546875" style="15" hidden="1" customWidth="1"/>
    <col min="7" max="7" width="11.140625" style="15" hidden="1" customWidth="1"/>
    <col min="8" max="8" width="9.42578125" style="15" hidden="1" customWidth="1"/>
    <col min="9" max="9" width="10.28515625" style="15" hidden="1" customWidth="1"/>
    <col min="10" max="10" width="9.7109375" style="15" hidden="1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5" width="0.28515625" style="15" hidden="1" customWidth="1"/>
    <col min="16" max="16" width="0.7109375" style="15" hidden="1" customWidth="1"/>
    <col min="17" max="23" width="5" style="15" bestFit="1" customWidth="1"/>
    <col min="24" max="16384" width="8" style="15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3</v>
      </c>
      <c r="B4" s="44"/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ht="18.75" x14ac:dyDescent="0.25">
      <c r="A6" s="4"/>
      <c r="B6" s="46" t="s">
        <v>5</v>
      </c>
      <c r="C6" s="46"/>
      <c r="D6" s="46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18.75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23353784.719999999</v>
      </c>
      <c r="E9" s="14">
        <f t="shared" ref="E9:P9" si="0">SUM(E10:E14)</f>
        <v>23353784.719999999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413431397</v>
      </c>
      <c r="D10" s="17">
        <f>SUM(E10:P10)</f>
        <v>19555540</v>
      </c>
      <c r="E10" s="17">
        <v>19555540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38745808</v>
      </c>
      <c r="D11" s="17">
        <f>SUM(E11:P11)</f>
        <v>831000</v>
      </c>
      <c r="E11" s="17">
        <v>831000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2967244.72</v>
      </c>
      <c r="E14" s="17">
        <v>2967244.72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703320.96</v>
      </c>
      <c r="E15" s="14">
        <f t="shared" si="2"/>
        <v>703320.96</v>
      </c>
      <c r="F15" s="14">
        <f t="shared" si="2"/>
        <v>0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703320.96</v>
      </c>
      <c r="E16" s="17">
        <v>703320.96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0</v>
      </c>
      <c r="E17" s="17"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100000</v>
      </c>
      <c r="D19" s="17">
        <f t="shared" si="3"/>
        <v>0</v>
      </c>
      <c r="E19" s="17"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3300000</v>
      </c>
      <c r="D20" s="17">
        <f t="shared" si="3"/>
        <v>0</v>
      </c>
      <c r="E20" s="17"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0</v>
      </c>
      <c r="E21" s="17"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0</v>
      </c>
      <c r="E23" s="17"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3000298</v>
      </c>
      <c r="D26" s="17">
        <f>SUM(E26:P26)</f>
        <v>0</v>
      </c>
      <c r="E26" s="17"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600000</v>
      </c>
      <c r="D27" s="17">
        <f t="shared" ref="D27:D34" si="5">SUM(E27:P27)</f>
        <v>0</v>
      </c>
      <c r="E27" s="17"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950000</v>
      </c>
      <c r="D28" s="17">
        <f t="shared" si="5"/>
        <v>0</v>
      </c>
      <c r="E28" s="17"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0</v>
      </c>
      <c r="E29" s="17"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0</v>
      </c>
      <c r="E30" s="17">
        <v>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0</v>
      </c>
      <c r="E31" s="17">
        <v>0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1.5" x14ac:dyDescent="0.25">
      <c r="A32" s="16" t="s">
        <v>47</v>
      </c>
      <c r="B32" s="17">
        <v>5600000</v>
      </c>
      <c r="C32" s="17">
        <v>5600000</v>
      </c>
      <c r="D32" s="17">
        <f t="shared" si="5"/>
        <v>0</v>
      </c>
      <c r="E32" s="17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0</v>
      </c>
      <c r="E34" s="17">
        <v>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31.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31.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31.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31.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0</v>
      </c>
      <c r="E51" s="14">
        <f t="shared" si="10"/>
        <v>0</v>
      </c>
      <c r="F51" s="14">
        <f t="shared" si="10"/>
        <v>0</v>
      </c>
      <c r="G51" s="14">
        <f>SUM(G52:G60)</f>
        <v>0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0</v>
      </c>
      <c r="E52" s="17">
        <v>0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31.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/>
      <c r="G72" s="22"/>
      <c r="H72" s="22"/>
      <c r="I72" s="22"/>
      <c r="J72" s="18"/>
      <c r="K72" s="18"/>
      <c r="L72" s="18"/>
      <c r="M72" s="18"/>
      <c r="N72" s="18"/>
      <c r="O72" s="18"/>
      <c r="P72" s="18"/>
    </row>
    <row r="73" spans="1:23" ht="15.75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24057105.68</v>
      </c>
      <c r="E73" s="24">
        <f t="shared" si="17"/>
        <v>24057105.68</v>
      </c>
      <c r="F73" s="24">
        <f t="shared" si="17"/>
        <v>0</v>
      </c>
      <c r="G73" s="24">
        <f t="shared" si="17"/>
        <v>0</v>
      </c>
      <c r="H73" s="24">
        <f t="shared" si="17"/>
        <v>0</v>
      </c>
      <c r="I73" s="24">
        <f t="shared" si="17"/>
        <v>0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5.75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24057105.68</v>
      </c>
      <c r="E84" s="31">
        <f t="shared" ref="E84:P84" si="26">SUM(E73+E83)</f>
        <v>24057105.68</v>
      </c>
      <c r="F84" s="31">
        <f t="shared" si="26"/>
        <v>0</v>
      </c>
      <c r="G84" s="31">
        <f t="shared" si="26"/>
        <v>0</v>
      </c>
      <c r="H84" s="31">
        <f t="shared" si="26"/>
        <v>0</v>
      </c>
      <c r="I84" s="31">
        <f t="shared" si="26"/>
        <v>0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115</v>
      </c>
      <c r="B86" s="43"/>
      <c r="C86" s="43"/>
      <c r="D86" s="32"/>
    </row>
    <row r="87" spans="1:16" x14ac:dyDescent="0.25">
      <c r="A87" t="s">
        <v>116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101</v>
      </c>
      <c r="B97" s="37"/>
      <c r="C97" s="37"/>
      <c r="D97" s="48" t="s">
        <v>114</v>
      </c>
      <c r="E97" s="48"/>
      <c r="F97" s="38"/>
      <c r="G97" s="38"/>
      <c r="H97" s="38"/>
      <c r="I97" s="38"/>
      <c r="J97" s="3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103</v>
      </c>
      <c r="B98" s="37"/>
      <c r="C98" s="37"/>
      <c r="D98" s="48" t="s">
        <v>104</v>
      </c>
      <c r="E98" s="48"/>
      <c r="F98" s="37"/>
      <c r="H98" s="37"/>
      <c r="J98" s="37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105</v>
      </c>
      <c r="B99" s="37"/>
      <c r="C99" s="37"/>
      <c r="D99" s="48" t="s">
        <v>106</v>
      </c>
      <c r="E99" s="48"/>
      <c r="F99" s="37"/>
      <c r="H99" s="37"/>
      <c r="J99" s="37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38"/>
      <c r="G102" s="38"/>
      <c r="H102" s="38"/>
      <c r="I102" s="38"/>
      <c r="J102" s="38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0"/>
      <c r="G103" s="40"/>
      <c r="H103" s="40"/>
      <c r="I103" s="40"/>
      <c r="J103" s="40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0"/>
      <c r="G104" s="40"/>
      <c r="H104" s="40"/>
      <c r="I104" s="40"/>
      <c r="J104" s="40"/>
      <c r="K104" s="40"/>
      <c r="L104" s="40"/>
      <c r="M104" s="40"/>
    </row>
  </sheetData>
  <sheetProtection algorithmName="SHA-512" hashValue="AFgvPMhQKD2/9i+XJXe0Nt+HCoc58nkS9Vw32Gg17qsC551QEF5y4NXGz4nfQW6MMeg5EX1JhMl7eDtuqIEQ3A==" saltValue="vQKycbTgs1OnT/jz69yeIA==" spinCount="100000" sheet="1" formatCells="0" formatColumns="0" formatRows="0" insertColumns="0" insertRows="0" insertHyperlinks="0" deleteColumns="0" deleteRows="0" sort="0" autoFilter="0" pivotTables="0"/>
  <mergeCells count="21">
    <mergeCell ref="A104:E104"/>
    <mergeCell ref="D6:E6"/>
    <mergeCell ref="F6:G6"/>
    <mergeCell ref="H6:I6"/>
    <mergeCell ref="J6:K6"/>
    <mergeCell ref="A103:E103"/>
    <mergeCell ref="L6:M6"/>
    <mergeCell ref="A102:E102"/>
    <mergeCell ref="M99:P99"/>
    <mergeCell ref="M97:P97"/>
    <mergeCell ref="M98:P98"/>
    <mergeCell ref="N6:O6"/>
    <mergeCell ref="B6:C6"/>
    <mergeCell ref="D97:E97"/>
    <mergeCell ref="D98:E98"/>
    <mergeCell ref="D99:E99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ACE-8F36-40CE-AC44-FACC90A33E2E}">
  <dimension ref="A1:W104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74.7109375" style="15" customWidth="1"/>
    <col min="2" max="2" width="17.85546875" style="15" customWidth="1"/>
    <col min="3" max="6" width="18" style="15" customWidth="1"/>
    <col min="7" max="7" width="11.140625" style="15" hidden="1" customWidth="1"/>
    <col min="8" max="8" width="9.42578125" style="15" hidden="1" customWidth="1"/>
    <col min="9" max="9" width="10.28515625" style="15" hidden="1" customWidth="1"/>
    <col min="10" max="10" width="9.7109375" style="15" hidden="1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6" width="5" style="15" hidden="1" customWidth="1"/>
    <col min="17" max="23" width="5" style="15" bestFit="1" customWidth="1"/>
    <col min="24" max="16384" width="8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ht="15.75" customHeight="1" x14ac:dyDescent="0.25">
      <c r="A6" s="4"/>
      <c r="B6" s="46" t="s">
        <v>5</v>
      </c>
      <c r="C6" s="46"/>
      <c r="D6" s="50" t="s">
        <v>6</v>
      </c>
      <c r="E6" s="51"/>
      <c r="F6" s="52"/>
      <c r="G6" s="8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15.7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72556142.700000003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413431397</v>
      </c>
      <c r="D10" s="17">
        <f>SUM(E10:P10)</f>
        <v>61476298</v>
      </c>
      <c r="E10" s="17">
        <v>19555540</v>
      </c>
      <c r="F10" s="17">
        <v>41920758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38745808</v>
      </c>
      <c r="D11" s="17">
        <f>SUM(E11:P11)</f>
        <v>1733000</v>
      </c>
      <c r="E11" s="17">
        <v>831000</v>
      </c>
      <c r="F11" s="17">
        <v>902000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9346844.7000000011</v>
      </c>
      <c r="E14" s="17">
        <v>2967244.72</v>
      </c>
      <c r="F14" s="17">
        <v>6379599.9800000004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13632042.68</v>
      </c>
      <c r="E15" s="14">
        <f t="shared" si="2"/>
        <v>703320.96</v>
      </c>
      <c r="F15" s="14">
        <f t="shared" si="2"/>
        <v>12928721.720000001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4199642.68</v>
      </c>
      <c r="E16" s="17">
        <v>703320.96</v>
      </c>
      <c r="F16" s="17">
        <v>3496321.72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0</v>
      </c>
      <c r="E17" s="17">
        <v>0</v>
      </c>
      <c r="F17" s="17">
        <v>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100000</v>
      </c>
      <c r="D19" s="17">
        <f t="shared" si="3"/>
        <v>0</v>
      </c>
      <c r="E19" s="17">
        <v>0</v>
      </c>
      <c r="F19" s="17"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3300000</v>
      </c>
      <c r="D20" s="17">
        <f t="shared" si="3"/>
        <v>0</v>
      </c>
      <c r="E20" s="17">
        <v>0</v>
      </c>
      <c r="F20" s="17"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9338000</v>
      </c>
      <c r="E21" s="17">
        <v>0</v>
      </c>
      <c r="F21" s="17">
        <v>9338000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94400</v>
      </c>
      <c r="E23" s="17">
        <v>0</v>
      </c>
      <c r="F23" s="17">
        <v>94400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3000298</v>
      </c>
      <c r="D26" s="17">
        <f>SUM(E26:P26)</f>
        <v>0</v>
      </c>
      <c r="E26" s="17">
        <v>0</v>
      </c>
      <c r="F26" s="17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600000</v>
      </c>
      <c r="D27" s="17">
        <f t="shared" ref="D27:D34" si="5">SUM(E27:P27)</f>
        <v>0</v>
      </c>
      <c r="E27" s="17">
        <v>0</v>
      </c>
      <c r="F27" s="17"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950000</v>
      </c>
      <c r="D28" s="17">
        <f t="shared" si="5"/>
        <v>0</v>
      </c>
      <c r="E28" s="17">
        <v>0</v>
      </c>
      <c r="F28" s="17"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0</v>
      </c>
      <c r="E29" s="17">
        <v>0</v>
      </c>
      <c r="F29" s="17"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0</v>
      </c>
      <c r="E30" s="17">
        <v>0</v>
      </c>
      <c r="F30" s="17"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0</v>
      </c>
      <c r="E31" s="17">
        <v>0</v>
      </c>
      <c r="F31" s="17">
        <v>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1.5" x14ac:dyDescent="0.25">
      <c r="A32" s="16" t="s">
        <v>47</v>
      </c>
      <c r="B32" s="17">
        <v>5600000</v>
      </c>
      <c r="C32" s="17">
        <v>5600000</v>
      </c>
      <c r="D32" s="17">
        <f t="shared" si="5"/>
        <v>0</v>
      </c>
      <c r="E32" s="17">
        <v>0</v>
      </c>
      <c r="F32" s="17">
        <v>0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0</v>
      </c>
      <c r="E34" s="17">
        <v>0</v>
      </c>
      <c r="F34" s="17"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31.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31.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31.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31.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0</v>
      </c>
      <c r="E51" s="14">
        <f t="shared" si="10"/>
        <v>0</v>
      </c>
      <c r="F51" s="14">
        <f t="shared" si="10"/>
        <v>0</v>
      </c>
      <c r="G51" s="14">
        <f>SUM(G52:G60)</f>
        <v>0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0</v>
      </c>
      <c r="E52" s="17">
        <v>0</v>
      </c>
      <c r="F52" s="17"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>
        <v>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31.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/>
      <c r="H72" s="22"/>
      <c r="I72" s="22"/>
      <c r="J72" s="18"/>
      <c r="K72" s="18"/>
      <c r="L72" s="18"/>
      <c r="M72" s="18"/>
      <c r="N72" s="18"/>
      <c r="O72" s="18"/>
      <c r="P72" s="18"/>
    </row>
    <row r="73" spans="1:23" ht="15.75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86188185.379999995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0</v>
      </c>
      <c r="H73" s="24">
        <f t="shared" si="17"/>
        <v>0</v>
      </c>
      <c r="I73" s="24">
        <f t="shared" si="17"/>
        <v>0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5.75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86188185.379999995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0</v>
      </c>
      <c r="H84" s="31">
        <f t="shared" si="26"/>
        <v>0</v>
      </c>
      <c r="I84" s="31">
        <f t="shared" si="26"/>
        <v>0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119</v>
      </c>
      <c r="B86" s="43"/>
      <c r="C86" s="43"/>
      <c r="D86" s="32"/>
    </row>
    <row r="87" spans="1:16" x14ac:dyDescent="0.25">
      <c r="A87" t="s">
        <v>120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121</v>
      </c>
      <c r="B97" s="37"/>
      <c r="C97" s="37"/>
      <c r="D97" s="37"/>
      <c r="E97" s="48" t="s">
        <v>114</v>
      </c>
      <c r="F97" s="48"/>
      <c r="G97" s="38"/>
      <c r="H97" s="38"/>
      <c r="I97" s="38"/>
      <c r="J97" s="3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103</v>
      </c>
      <c r="B98" s="37"/>
      <c r="C98" s="37"/>
      <c r="D98" s="37"/>
      <c r="E98" s="48" t="s">
        <v>104</v>
      </c>
      <c r="F98" s="48"/>
      <c r="H98" s="37"/>
      <c r="J98" s="37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105</v>
      </c>
      <c r="B99" s="37"/>
      <c r="C99" s="37"/>
      <c r="D99" s="37"/>
      <c r="E99" s="48" t="s">
        <v>106</v>
      </c>
      <c r="F99" s="48"/>
      <c r="H99" s="37"/>
      <c r="J99" s="37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38"/>
      <c r="H102" s="38"/>
      <c r="I102" s="38"/>
      <c r="J102" s="38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0"/>
      <c r="H103" s="40"/>
      <c r="I103" s="40"/>
      <c r="J103" s="40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0"/>
      <c r="H104" s="40"/>
      <c r="I104" s="40"/>
      <c r="J104" s="40"/>
      <c r="K104" s="40"/>
      <c r="L104" s="40"/>
      <c r="M104" s="40"/>
    </row>
  </sheetData>
  <sheetProtection algorithmName="SHA-512" hashValue="gbNM/MsfD7taebi2bGEwg59kJYxJ9n8rq9zC7H2NX9Y0WvYm4SGqH/3p94HtI8KWKD2qY+0Aeoys+iQBrELkVg==" saltValue="Bav0UolLoxsUfiyaW5pzGg==" spinCount="100000" sheet="1" formatCells="0" formatColumns="0" formatRows="0" insertColumns="0" insertRows="0" insertHyperlinks="0" deleteColumns="0" deleteRows="0" sort="0" autoFilter="0" pivotTables="0"/>
  <mergeCells count="20">
    <mergeCell ref="A104:F104"/>
    <mergeCell ref="D6:F6"/>
    <mergeCell ref="A1:F1"/>
    <mergeCell ref="A2:F2"/>
    <mergeCell ref="A3:F3"/>
    <mergeCell ref="A4:F4"/>
    <mergeCell ref="A5:F5"/>
    <mergeCell ref="E97:F97"/>
    <mergeCell ref="E98:F98"/>
    <mergeCell ref="E99:F99"/>
    <mergeCell ref="A102:F102"/>
    <mergeCell ref="M98:P98"/>
    <mergeCell ref="M99:P99"/>
    <mergeCell ref="A103:F103"/>
    <mergeCell ref="H6:I6"/>
    <mergeCell ref="J6:K6"/>
    <mergeCell ref="L6:M6"/>
    <mergeCell ref="N6:O6"/>
    <mergeCell ref="M97:P97"/>
    <mergeCell ref="B6:C6"/>
  </mergeCells>
  <pageMargins left="0.70866141732283472" right="0.70866141732283472" top="0.74803149606299213" bottom="0.74803149606299213" header="0.31496062992125984" footer="0.31496062992125984"/>
  <pageSetup scale="52" orientation="portrait" r:id="rId1"/>
  <rowBreaks count="1" manualBreakCount="1">
    <brk id="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EF2B-7EB5-4DDE-959C-09401D8CE149}">
  <dimension ref="A1:W104"/>
  <sheetViews>
    <sheetView workbookViewId="0">
      <selection sqref="A1:XFD1048576"/>
    </sheetView>
  </sheetViews>
  <sheetFormatPr baseColWidth="10" defaultColWidth="8" defaultRowHeight="15" x14ac:dyDescent="0.25"/>
  <cols>
    <col min="1" max="1" width="74.7109375" style="15" customWidth="1"/>
    <col min="2" max="2" width="17.85546875" style="15" customWidth="1"/>
    <col min="3" max="7" width="18" style="15" customWidth="1"/>
    <col min="8" max="8" width="9.42578125" style="15" hidden="1" customWidth="1"/>
    <col min="9" max="9" width="10.28515625" style="15" hidden="1" customWidth="1"/>
    <col min="10" max="10" width="9.7109375" style="15" hidden="1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6" width="5" style="15" hidden="1" customWidth="1"/>
    <col min="17" max="23" width="5" style="15" bestFit="1" customWidth="1"/>
    <col min="24" max="16384" width="8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ht="15.75" customHeight="1" x14ac:dyDescent="0.25">
      <c r="A6" s="4"/>
      <c r="B6" s="46" t="s">
        <v>5</v>
      </c>
      <c r="C6" s="46"/>
      <c r="D6" s="50" t="s">
        <v>6</v>
      </c>
      <c r="E6" s="51"/>
      <c r="F6" s="51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15.7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109509578.84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413431397</v>
      </c>
      <c r="D10" s="17">
        <f>SUM(E10:P10)</f>
        <v>92777886.180000007</v>
      </c>
      <c r="E10" s="17">
        <v>19555540</v>
      </c>
      <c r="F10" s="17">
        <v>41920758</v>
      </c>
      <c r="G10" s="17">
        <v>31301588.18</v>
      </c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38745808</v>
      </c>
      <c r="D11" s="17">
        <f>SUM(E11:P11)</f>
        <v>2633000</v>
      </c>
      <c r="E11" s="17">
        <v>831000</v>
      </c>
      <c r="F11" s="17">
        <v>902000</v>
      </c>
      <c r="G11" s="17">
        <v>900000</v>
      </c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14098692.66</v>
      </c>
      <c r="E14" s="17">
        <v>2967244.72</v>
      </c>
      <c r="F14" s="17">
        <v>6379599.9800000004</v>
      </c>
      <c r="G14" s="17">
        <v>4751847.96</v>
      </c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18760645.620000001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6352978.5099999998</v>
      </c>
      <c r="E16" s="17">
        <v>703320.96</v>
      </c>
      <c r="F16" s="17">
        <v>3496321.72</v>
      </c>
      <c r="G16" s="17">
        <v>2153335.83</v>
      </c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287573.96000000002</v>
      </c>
      <c r="E17" s="17">
        <v>0</v>
      </c>
      <c r="F17" s="17">
        <v>0</v>
      </c>
      <c r="G17" s="17">
        <v>287573.96000000002</v>
      </c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100000</v>
      </c>
      <c r="D19" s="17">
        <f t="shared" si="3"/>
        <v>0</v>
      </c>
      <c r="E19" s="17">
        <v>0</v>
      </c>
      <c r="F19" s="17">
        <v>0</v>
      </c>
      <c r="G19" s="17">
        <v>0</v>
      </c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3300000</v>
      </c>
      <c r="D20" s="17">
        <f t="shared" si="3"/>
        <v>0</v>
      </c>
      <c r="E20" s="17">
        <v>0</v>
      </c>
      <c r="F20" s="17">
        <v>0</v>
      </c>
      <c r="G20" s="17">
        <v>0</v>
      </c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11557233.15</v>
      </c>
      <c r="E21" s="17">
        <v>0</v>
      </c>
      <c r="F21" s="17">
        <v>9338000</v>
      </c>
      <c r="G21" s="17">
        <v>2219233.15</v>
      </c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562860</v>
      </c>
      <c r="E23" s="17">
        <v>0</v>
      </c>
      <c r="F23" s="17">
        <v>94400</v>
      </c>
      <c r="G23" s="17">
        <v>468460</v>
      </c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1660454.69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0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3000298</v>
      </c>
      <c r="D26" s="17">
        <f>SUM(E26:P26)</f>
        <v>75564.97</v>
      </c>
      <c r="E26" s="17">
        <v>0</v>
      </c>
      <c r="F26" s="17">
        <v>0</v>
      </c>
      <c r="G26" s="17">
        <v>75564.97</v>
      </c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600000</v>
      </c>
      <c r="D27" s="17">
        <f t="shared" ref="D27:D34" si="5">SUM(E27:P27)</f>
        <v>449532.8</v>
      </c>
      <c r="E27" s="17">
        <v>0</v>
      </c>
      <c r="F27" s="17">
        <v>0</v>
      </c>
      <c r="G27" s="17">
        <v>449532.8</v>
      </c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950000</v>
      </c>
      <c r="D28" s="17">
        <f t="shared" si="5"/>
        <v>148208</v>
      </c>
      <c r="E28" s="17">
        <v>0</v>
      </c>
      <c r="F28" s="17">
        <v>0</v>
      </c>
      <c r="G28" s="17">
        <v>148208</v>
      </c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42008</v>
      </c>
      <c r="E30" s="17">
        <v>0</v>
      </c>
      <c r="F30" s="17">
        <v>0</v>
      </c>
      <c r="G30" s="17">
        <v>42008</v>
      </c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33748.6</v>
      </c>
      <c r="E31" s="17">
        <v>0</v>
      </c>
      <c r="F31" s="17">
        <v>0</v>
      </c>
      <c r="G31" s="17">
        <v>33748.6</v>
      </c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1.5" x14ac:dyDescent="0.25">
      <c r="A32" s="16" t="s">
        <v>47</v>
      </c>
      <c r="B32" s="17">
        <v>5600000</v>
      </c>
      <c r="C32" s="17">
        <v>5600000</v>
      </c>
      <c r="D32" s="17">
        <f t="shared" si="5"/>
        <v>37000.99</v>
      </c>
      <c r="E32" s="17">
        <v>0</v>
      </c>
      <c r="F32" s="17">
        <v>0</v>
      </c>
      <c r="G32" s="17">
        <v>37000.99</v>
      </c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843239.33</v>
      </c>
      <c r="E34" s="17">
        <v>0</v>
      </c>
      <c r="F34" s="17">
        <v>0</v>
      </c>
      <c r="G34" s="17">
        <v>843239.33</v>
      </c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31.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31.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31.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31.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74694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74694</v>
      </c>
      <c r="E52" s="17">
        <v>0</v>
      </c>
      <c r="F52" s="17">
        <v>0</v>
      </c>
      <c r="G52" s="17">
        <v>74694</v>
      </c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>
        <v>0</v>
      </c>
      <c r="G53" s="17">
        <v>0</v>
      </c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>
        <v>0</v>
      </c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31.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/>
      <c r="I64" s="17"/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/>
      <c r="I65" s="17"/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/>
      <c r="I67" s="17"/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/>
      <c r="I68" s="17"/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/>
      <c r="I70" s="18"/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/>
      <c r="I71" s="18"/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/>
      <c r="I72" s="22"/>
      <c r="J72" s="18"/>
      <c r="K72" s="18"/>
      <c r="L72" s="18"/>
      <c r="M72" s="18"/>
      <c r="N72" s="18"/>
      <c r="O72" s="18"/>
      <c r="P72" s="18"/>
    </row>
    <row r="73" spans="1:23" ht="15.75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130005373.15000001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0</v>
      </c>
      <c r="I73" s="24">
        <f t="shared" si="17"/>
        <v>0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5.75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130005373.15000001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0</v>
      </c>
      <c r="I84" s="31">
        <f t="shared" si="26"/>
        <v>0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124</v>
      </c>
      <c r="B86" s="43"/>
      <c r="C86" s="43"/>
      <c r="D86" s="32"/>
    </row>
    <row r="87" spans="1:16" x14ac:dyDescent="0.25">
      <c r="A87" t="s">
        <v>125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121</v>
      </c>
      <c r="B97" s="37"/>
      <c r="C97" s="37"/>
      <c r="D97" s="37"/>
      <c r="E97" s="53" t="s">
        <v>114</v>
      </c>
      <c r="F97" s="53"/>
      <c r="G97" s="53"/>
      <c r="H97" s="38"/>
      <c r="I97" s="38"/>
      <c r="J97" s="3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103</v>
      </c>
      <c r="B98" s="37"/>
      <c r="C98" s="37"/>
      <c r="D98" s="37"/>
      <c r="E98" s="53" t="s">
        <v>123</v>
      </c>
      <c r="F98" s="53"/>
      <c r="G98" s="53"/>
      <c r="H98" s="37"/>
      <c r="J98" s="37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105</v>
      </c>
      <c r="B99" s="37"/>
      <c r="C99" s="37"/>
      <c r="D99" s="37"/>
      <c r="E99" s="53" t="s">
        <v>122</v>
      </c>
      <c r="F99" s="53"/>
      <c r="G99" s="53"/>
      <c r="H99" s="37"/>
      <c r="J99" s="37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38"/>
      <c r="I102" s="38"/>
      <c r="J102" s="38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0"/>
      <c r="I103" s="40"/>
      <c r="J103" s="40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0"/>
      <c r="I104" s="40"/>
      <c r="J104" s="40"/>
      <c r="K104" s="40"/>
      <c r="L104" s="40"/>
      <c r="M104" s="40"/>
    </row>
  </sheetData>
  <sheetProtection algorithmName="SHA-512" hashValue="gReZNL9bMejOcYx0KZgvxgSrgzQeCv1BuA3F3wgAflrGuvUBTEeFBOqX598ftwfCTx4ukqwKU86lsnFZkBczQw==" saltValue="RMwZu3M1HIxVyv/QLICabw==" spinCount="100000" sheet="1" formatCells="0" formatColumns="0" formatRows="0" insertColumns="0" insertRows="0" insertHyperlinks="0" deleteColumns="0" deleteRows="0" sort="0" autoFilter="0" pivotTables="0"/>
  <mergeCells count="20">
    <mergeCell ref="N6:O6"/>
    <mergeCell ref="M97:P97"/>
    <mergeCell ref="A102:G102"/>
    <mergeCell ref="A103:G103"/>
    <mergeCell ref="A104:G104"/>
    <mergeCell ref="E97:G97"/>
    <mergeCell ref="M98:P98"/>
    <mergeCell ref="M99:P99"/>
    <mergeCell ref="E98:G98"/>
    <mergeCell ref="E99:G99"/>
    <mergeCell ref="B6:C6"/>
    <mergeCell ref="D6:G6"/>
    <mergeCell ref="H6:I6"/>
    <mergeCell ref="J6:K6"/>
    <mergeCell ref="L6:M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070F-3E94-410D-B1FB-02A5ABC8BE4F}">
  <sheetPr>
    <pageSetUpPr fitToPage="1"/>
  </sheetPr>
  <dimension ref="A1:W104"/>
  <sheetViews>
    <sheetView zoomScaleNormal="100" workbookViewId="0">
      <selection activeCell="A13" sqref="A13"/>
    </sheetView>
  </sheetViews>
  <sheetFormatPr baseColWidth="10" defaultColWidth="14.7109375" defaultRowHeight="15" x14ac:dyDescent="0.25"/>
  <cols>
    <col min="1" max="1" width="84.85546875" style="15" bestFit="1" customWidth="1"/>
    <col min="2" max="8" width="15.5703125" style="15" customWidth="1"/>
    <col min="9" max="16" width="0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1"/>
      <c r="J3" s="1"/>
      <c r="K3" s="1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3"/>
      <c r="J5" s="3"/>
      <c r="K5" s="3"/>
      <c r="L5" s="3"/>
      <c r="M5" s="3"/>
      <c r="N5" s="3"/>
      <c r="O5" s="3"/>
      <c r="P5" s="3"/>
    </row>
    <row r="6" spans="1:16" s="6" customFormat="1" ht="15.75" customHeight="1" x14ac:dyDescent="0.25">
      <c r="A6" s="4"/>
      <c r="B6" s="46" t="s">
        <v>5</v>
      </c>
      <c r="C6" s="46"/>
      <c r="D6" s="50" t="s">
        <v>6</v>
      </c>
      <c r="E6" s="51"/>
      <c r="F6" s="51"/>
      <c r="G6" s="51"/>
      <c r="H6" s="51"/>
      <c r="I6" s="52"/>
      <c r="J6" s="46"/>
      <c r="K6" s="46"/>
      <c r="L6" s="46"/>
      <c r="M6" s="46"/>
      <c r="N6" s="46"/>
      <c r="O6" s="46"/>
      <c r="P6" s="5"/>
    </row>
    <row r="7" spans="1:16" s="6" customFormat="1" ht="15.7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164298793.35999998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413431397</v>
      </c>
      <c r="D10" s="17">
        <f>SUM(E10:P10)</f>
        <v>123756921.18000001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/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38745808</v>
      </c>
      <c r="D11" s="17">
        <f>SUM(E11:P11)</f>
        <v>21720189.98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/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/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/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18821682.199999999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20780750.829999998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8373083.7199999997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/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287573.96000000002</v>
      </c>
      <c r="E17" s="17">
        <v>0</v>
      </c>
      <c r="F17" s="17">
        <v>0</v>
      </c>
      <c r="G17" s="17">
        <v>287573.96000000002</v>
      </c>
      <c r="H17" s="17">
        <v>0</v>
      </c>
      <c r="I17" s="17"/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/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0</v>
      </c>
      <c r="E19" s="17">
        <v>0</v>
      </c>
      <c r="F19" s="17">
        <v>0</v>
      </c>
      <c r="G19" s="17">
        <v>0</v>
      </c>
      <c r="H19" s="17">
        <v>0</v>
      </c>
      <c r="I19" s="17"/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3280000</v>
      </c>
      <c r="D20" s="17">
        <f t="shared" si="3"/>
        <v>0</v>
      </c>
      <c r="E20" s="17">
        <v>0</v>
      </c>
      <c r="F20" s="17">
        <v>0</v>
      </c>
      <c r="G20" s="17">
        <v>0</v>
      </c>
      <c r="H20" s="17">
        <v>0</v>
      </c>
      <c r="I20" s="17"/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11557233.15</v>
      </c>
      <c r="E21" s="17">
        <v>0</v>
      </c>
      <c r="F21" s="17">
        <v>9338000</v>
      </c>
      <c r="G21" s="17">
        <v>2219233.15</v>
      </c>
      <c r="H21" s="17">
        <v>0</v>
      </c>
      <c r="I21" s="17"/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/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562860</v>
      </c>
      <c r="E23" s="17">
        <v>0</v>
      </c>
      <c r="F23" s="17">
        <v>94400</v>
      </c>
      <c r="G23" s="17">
        <v>468460</v>
      </c>
      <c r="H23" s="17">
        <v>0</v>
      </c>
      <c r="I23" s="17"/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7">
        <v>0</v>
      </c>
      <c r="I24" s="17"/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2700021.91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250161.72</v>
      </c>
      <c r="E26" s="17">
        <v>0</v>
      </c>
      <c r="F26" s="17">
        <v>0</v>
      </c>
      <c r="G26" s="17">
        <v>75564.97</v>
      </c>
      <c r="H26" s="17">
        <v>174596.75</v>
      </c>
      <c r="I26" s="17"/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449532.8</v>
      </c>
      <c r="E27" s="17">
        <v>0</v>
      </c>
      <c r="F27" s="17">
        <v>0</v>
      </c>
      <c r="G27" s="17">
        <v>449532.8</v>
      </c>
      <c r="H27" s="17">
        <v>0</v>
      </c>
      <c r="I27" s="17"/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600000</v>
      </c>
      <c r="D28" s="17">
        <f t="shared" si="5"/>
        <v>354070.8</v>
      </c>
      <c r="E28" s="17">
        <v>0</v>
      </c>
      <c r="F28" s="17">
        <v>0</v>
      </c>
      <c r="G28" s="17">
        <v>148208</v>
      </c>
      <c r="H28" s="17">
        <v>205862.8</v>
      </c>
      <c r="I28" s="17"/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/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42008</v>
      </c>
      <c r="E30" s="17">
        <v>0</v>
      </c>
      <c r="F30" s="17">
        <v>0</v>
      </c>
      <c r="G30" s="17">
        <v>42008</v>
      </c>
      <c r="H30" s="17">
        <v>0</v>
      </c>
      <c r="I30" s="17"/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33748.6</v>
      </c>
      <c r="E31" s="17">
        <v>0</v>
      </c>
      <c r="F31" s="17">
        <v>0</v>
      </c>
      <c r="G31" s="17">
        <v>33748.6</v>
      </c>
      <c r="H31" s="17">
        <v>0</v>
      </c>
      <c r="I31" s="17"/>
      <c r="J31" s="17"/>
      <c r="K31" s="17"/>
      <c r="L31" s="17"/>
      <c r="M31" s="17"/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5600000</v>
      </c>
      <c r="D32" s="17">
        <f t="shared" si="5"/>
        <v>687022.66</v>
      </c>
      <c r="E32" s="17">
        <v>0</v>
      </c>
      <c r="F32" s="17">
        <v>0</v>
      </c>
      <c r="G32" s="17">
        <v>37000.99</v>
      </c>
      <c r="H32" s="17">
        <v>650021.67000000004</v>
      </c>
      <c r="I32" s="17"/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/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852325.33</v>
      </c>
      <c r="E34" s="17">
        <v>0</v>
      </c>
      <c r="F34" s="17">
        <v>0</v>
      </c>
      <c r="G34" s="17">
        <v>843239.33</v>
      </c>
      <c r="H34" s="17">
        <v>9086</v>
      </c>
      <c r="I34" s="17"/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/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/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/>
      <c r="J38" s="17"/>
      <c r="K38" s="17"/>
      <c r="L38" s="17"/>
      <c r="M38" s="17"/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/>
      <c r="J39" s="17"/>
      <c r="K39" s="17"/>
      <c r="L39" s="17"/>
      <c r="M39" s="17"/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/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/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/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/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/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/>
      <c r="J46" s="17"/>
      <c r="K46" s="17"/>
      <c r="L46" s="17"/>
      <c r="M46" s="17"/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/>
      <c r="J47" s="17"/>
      <c r="K47" s="17"/>
      <c r="L47" s="17"/>
      <c r="M47" s="17"/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/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/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/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74694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74694</v>
      </c>
      <c r="E52" s="17">
        <v>0</v>
      </c>
      <c r="F52" s="17">
        <v>0</v>
      </c>
      <c r="G52" s="17">
        <v>74694</v>
      </c>
      <c r="H52" s="17">
        <v>0</v>
      </c>
      <c r="I52" s="17"/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>
        <v>0</v>
      </c>
      <c r="G53" s="17">
        <v>0</v>
      </c>
      <c r="H53" s="17">
        <v>0</v>
      </c>
      <c r="I53" s="17"/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/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/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/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/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/>
      <c r="J59" s="17"/>
      <c r="K59" s="17"/>
      <c r="L59" s="17"/>
      <c r="M59" s="17"/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/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/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/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/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/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/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/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/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/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/>
      <c r="J72" s="18"/>
      <c r="K72" s="18"/>
      <c r="L72" s="18"/>
      <c r="M72" s="18"/>
      <c r="N72" s="18"/>
      <c r="O72" s="18"/>
      <c r="P72" s="18"/>
    </row>
    <row r="73" spans="1:23" ht="15.75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187854260.09999999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0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5.75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187854260.09999999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0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126</v>
      </c>
      <c r="B86" s="43"/>
      <c r="C86" s="43"/>
      <c r="D86" s="32"/>
    </row>
    <row r="87" spans="1:16" x14ac:dyDescent="0.25">
      <c r="A87" t="s">
        <v>131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121</v>
      </c>
      <c r="B97" s="37"/>
      <c r="C97" s="37"/>
      <c r="D97" s="37"/>
      <c r="E97" s="37"/>
      <c r="F97" s="48" t="s">
        <v>114</v>
      </c>
      <c r="G97" s="48"/>
      <c r="H97" s="48"/>
      <c r="I97" s="38"/>
      <c r="J97" s="3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103</v>
      </c>
      <c r="B98" s="37"/>
      <c r="C98" s="37"/>
      <c r="D98" s="37"/>
      <c r="E98" s="37" t="s">
        <v>127</v>
      </c>
      <c r="F98" s="48" t="s">
        <v>128</v>
      </c>
      <c r="G98" s="48"/>
      <c r="H98" s="48"/>
      <c r="J98" s="37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105</v>
      </c>
      <c r="B99" s="37"/>
      <c r="C99" s="37"/>
      <c r="D99" s="37"/>
      <c r="E99" s="37" t="s">
        <v>129</v>
      </c>
      <c r="F99" s="48" t="s">
        <v>130</v>
      </c>
      <c r="G99" s="48"/>
      <c r="H99" s="48"/>
      <c r="J99" s="37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38"/>
      <c r="J102" s="38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0"/>
      <c r="J103" s="40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0"/>
      <c r="J104" s="40"/>
      <c r="K104" s="40"/>
      <c r="L104" s="40"/>
      <c r="M104" s="40"/>
    </row>
  </sheetData>
  <sheetProtection algorithmName="SHA-512" hashValue="zgXPUru5ws21CDdbLetudNFYk+f9N+s0GXe6vRnHxElzofwgwgwFP0svOx1KiubITdnmR/eIXPooMKzWsbd4wA==" saltValue="4nhSiea1K9bq5P4uj6m7Hg==" spinCount="100000" sheet="1" formatCells="0" formatColumns="0" formatRows="0" insertColumns="0" insertRows="0" insertHyperlinks="0" deleteColumns="0" deleteRows="0" sort="0" autoFilter="0" pivotTables="0"/>
  <mergeCells count="19">
    <mergeCell ref="B6:C6"/>
    <mergeCell ref="J6:K6"/>
    <mergeCell ref="L6:M6"/>
    <mergeCell ref="N6:O6"/>
    <mergeCell ref="M97:P97"/>
    <mergeCell ref="D6:I6"/>
    <mergeCell ref="A102:H102"/>
    <mergeCell ref="A103:H103"/>
    <mergeCell ref="A104:H104"/>
    <mergeCell ref="F97:H97"/>
    <mergeCell ref="M98:P98"/>
    <mergeCell ref="M99:P99"/>
    <mergeCell ref="F98:H98"/>
    <mergeCell ref="F99:H99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landscape" r:id="rId1"/>
  <rowBreaks count="1" manualBreakCount="1">
    <brk id="7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F938-8F9C-4A30-84AA-09D90EFBAC99}">
  <sheetPr>
    <pageSetUpPr fitToPage="1"/>
  </sheetPr>
  <dimension ref="A1:W104"/>
  <sheetViews>
    <sheetView zoomScale="87" zoomScaleNormal="87" workbookViewId="0">
      <selection activeCell="A12" sqref="A12"/>
    </sheetView>
  </sheetViews>
  <sheetFormatPr baseColWidth="10" defaultColWidth="14.7109375" defaultRowHeight="15" x14ac:dyDescent="0.25"/>
  <cols>
    <col min="1" max="1" width="84.85546875" style="15" bestFit="1" customWidth="1"/>
    <col min="2" max="9" width="15.5703125" style="15" customWidth="1"/>
    <col min="10" max="10" width="9.7109375" style="15" hidden="1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5" width="14" style="15" hidden="1" customWidth="1"/>
    <col min="16" max="16" width="13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3"/>
      <c r="K5" s="3"/>
      <c r="L5" s="3"/>
      <c r="M5" s="3"/>
      <c r="N5" s="3"/>
      <c r="O5" s="3"/>
      <c r="P5" s="3"/>
    </row>
    <row r="6" spans="1:16" s="6" customFormat="1" ht="21" customHeight="1" x14ac:dyDescent="0.25">
      <c r="A6" s="4"/>
      <c r="B6" s="46" t="s">
        <v>5</v>
      </c>
      <c r="C6" s="46"/>
      <c r="D6" s="50" t="s">
        <v>6</v>
      </c>
      <c r="E6" s="51"/>
      <c r="F6" s="51"/>
      <c r="G6" s="51"/>
      <c r="H6" s="51"/>
      <c r="I6" s="52"/>
      <c r="J6" s="46"/>
      <c r="K6" s="46"/>
      <c r="L6" s="46"/>
      <c r="M6" s="46"/>
      <c r="N6" s="46"/>
      <c r="O6" s="46"/>
      <c r="P6" s="5"/>
    </row>
    <row r="7" spans="1:16" s="6" customFormat="1" ht="20.2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187640776.59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23341983.23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418192571.25</v>
      </c>
      <c r="D10" s="17">
        <f>SUM(E10:P10)</f>
        <v>143222392.02000001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>
        <v>19465470.84</v>
      </c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33984633.75</v>
      </c>
      <c r="D11" s="17">
        <f>SUM(E11:P11)</f>
        <v>22620189.98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>
        <v>900000</v>
      </c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21798194.59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>
        <v>2976512.39</v>
      </c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25041177.130000003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4260426.3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10404735.02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>
        <v>2031651.3</v>
      </c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287573.96000000002</v>
      </c>
      <c r="E17" s="17">
        <v>0</v>
      </c>
      <c r="F17" s="17">
        <v>0</v>
      </c>
      <c r="G17" s="17">
        <v>287573.96000000002</v>
      </c>
      <c r="H17" s="17">
        <v>0</v>
      </c>
      <c r="I17" s="17">
        <v>0</v>
      </c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3280000</v>
      </c>
      <c r="D20" s="17">
        <f t="shared" si="3"/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13308108.15</v>
      </c>
      <c r="E21" s="17">
        <v>0</v>
      </c>
      <c r="F21" s="17">
        <v>9338000</v>
      </c>
      <c r="G21" s="17">
        <v>2219233.15</v>
      </c>
      <c r="H21" s="17">
        <v>0</v>
      </c>
      <c r="I21" s="17">
        <v>1750875</v>
      </c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1040760</v>
      </c>
      <c r="E23" s="17">
        <v>0</v>
      </c>
      <c r="F23" s="17">
        <v>94400</v>
      </c>
      <c r="G23" s="17">
        <v>468460</v>
      </c>
      <c r="H23" s="17">
        <v>0</v>
      </c>
      <c r="I23" s="17">
        <v>477900</v>
      </c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3128273.11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428251.2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250161.72</v>
      </c>
      <c r="E26" s="17">
        <v>0</v>
      </c>
      <c r="F26" s="17">
        <v>0</v>
      </c>
      <c r="G26" s="17">
        <v>75564.97</v>
      </c>
      <c r="H26" s="17">
        <v>174596.75</v>
      </c>
      <c r="I26" s="17">
        <v>0</v>
      </c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449532.8</v>
      </c>
      <c r="E27" s="17">
        <v>0</v>
      </c>
      <c r="F27" s="17">
        <v>0</v>
      </c>
      <c r="G27" s="17">
        <v>449532.8</v>
      </c>
      <c r="H27" s="17">
        <v>0</v>
      </c>
      <c r="I27" s="17">
        <v>0</v>
      </c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600000</v>
      </c>
      <c r="D28" s="17">
        <f t="shared" si="5"/>
        <v>354070.8</v>
      </c>
      <c r="E28" s="17">
        <v>0</v>
      </c>
      <c r="F28" s="17">
        <v>0</v>
      </c>
      <c r="G28" s="17">
        <v>148208</v>
      </c>
      <c r="H28" s="17">
        <v>205862.8</v>
      </c>
      <c r="I28" s="17">
        <v>0</v>
      </c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>
        <v>0</v>
      </c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42008</v>
      </c>
      <c r="E30" s="17">
        <v>0</v>
      </c>
      <c r="F30" s="17">
        <v>0</v>
      </c>
      <c r="G30" s="17">
        <v>42008</v>
      </c>
      <c r="H30" s="17">
        <v>0</v>
      </c>
      <c r="I30" s="17">
        <v>0</v>
      </c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33748.6</v>
      </c>
      <c r="E31" s="17">
        <v>0</v>
      </c>
      <c r="F31" s="17">
        <v>0</v>
      </c>
      <c r="G31" s="17">
        <v>33748.6</v>
      </c>
      <c r="H31" s="17">
        <v>0</v>
      </c>
      <c r="I31" s="17">
        <v>0</v>
      </c>
      <c r="J31" s="17"/>
      <c r="K31" s="17"/>
      <c r="L31" s="17"/>
      <c r="M31" s="17"/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5600000</v>
      </c>
      <c r="D32" s="17">
        <f t="shared" si="5"/>
        <v>1047022.66</v>
      </c>
      <c r="E32" s="17">
        <v>0</v>
      </c>
      <c r="F32" s="17">
        <v>0</v>
      </c>
      <c r="G32" s="17">
        <v>37000.99</v>
      </c>
      <c r="H32" s="17">
        <v>650021.67000000004</v>
      </c>
      <c r="I32" s="17">
        <v>360000</v>
      </c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920576.52999999991</v>
      </c>
      <c r="E34" s="17">
        <v>0</v>
      </c>
      <c r="F34" s="17">
        <v>0</v>
      </c>
      <c r="G34" s="17">
        <v>843239.33</v>
      </c>
      <c r="H34" s="17">
        <v>9086</v>
      </c>
      <c r="I34" s="17">
        <v>68251.199999999997</v>
      </c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>
        <v>0</v>
      </c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/>
      <c r="K38" s="17"/>
      <c r="L38" s="17"/>
      <c r="M38" s="17"/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>
        <v>0</v>
      </c>
      <c r="J39" s="17"/>
      <c r="K39" s="17"/>
      <c r="L39" s="17"/>
      <c r="M39" s="17"/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>
        <v>0</v>
      </c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>
        <v>0</v>
      </c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7"/>
      <c r="K46" s="17"/>
      <c r="L46" s="17"/>
      <c r="M46" s="17"/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>
        <v>0</v>
      </c>
      <c r="J47" s="17"/>
      <c r="K47" s="17"/>
      <c r="L47" s="17"/>
      <c r="M47" s="17"/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>
        <v>0</v>
      </c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74694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74694</v>
      </c>
      <c r="E52" s="17">
        <v>0</v>
      </c>
      <c r="F52" s="17">
        <v>0</v>
      </c>
      <c r="G52" s="17">
        <v>74694</v>
      </c>
      <c r="H52" s="17">
        <v>0</v>
      </c>
      <c r="I52" s="17">
        <v>0</v>
      </c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/>
      <c r="K59" s="17"/>
      <c r="L59" s="17"/>
      <c r="M59" s="17"/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>
        <v>0</v>
      </c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>
        <v>0</v>
      </c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>
        <v>0</v>
      </c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>
        <v>0</v>
      </c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>
        <v>0</v>
      </c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>
        <v>0</v>
      </c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18"/>
      <c r="K72" s="18"/>
      <c r="L72" s="18"/>
      <c r="M72" s="18"/>
      <c r="N72" s="18"/>
      <c r="O72" s="18"/>
      <c r="P72" s="18"/>
    </row>
    <row r="73" spans="1:23" ht="20.25" customHeight="1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215884920.83000001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28030660.73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9.5" customHeight="1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215884920.83000001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28030660.73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132</v>
      </c>
      <c r="B86" s="43"/>
      <c r="C86" s="43"/>
      <c r="D86" s="32"/>
    </row>
    <row r="87" spans="1:16" x14ac:dyDescent="0.25">
      <c r="A87" t="s">
        <v>133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121</v>
      </c>
      <c r="B97" s="37"/>
      <c r="C97" s="37"/>
      <c r="D97" s="37"/>
      <c r="E97" s="37"/>
      <c r="F97" s="37"/>
      <c r="G97" s="48" t="s">
        <v>114</v>
      </c>
      <c r="H97" s="48"/>
      <c r="I97" s="48"/>
      <c r="J97" s="3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103</v>
      </c>
      <c r="B98" s="37"/>
      <c r="C98" s="37"/>
      <c r="D98" s="37"/>
      <c r="E98" s="37" t="s">
        <v>127</v>
      </c>
      <c r="F98" s="37"/>
      <c r="G98" s="48" t="s">
        <v>128</v>
      </c>
      <c r="H98" s="48"/>
      <c r="I98" s="48"/>
      <c r="J98" s="37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105</v>
      </c>
      <c r="B99" s="37"/>
      <c r="C99" s="37"/>
      <c r="D99" s="37"/>
      <c r="E99" s="37" t="s">
        <v>129</v>
      </c>
      <c r="F99" s="37" t="s">
        <v>134</v>
      </c>
      <c r="G99" s="48" t="s">
        <v>135</v>
      </c>
      <c r="H99" s="48"/>
      <c r="I99" s="48"/>
      <c r="J99" s="37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47"/>
      <c r="J102" s="38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9"/>
      <c r="J103" s="40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9"/>
      <c r="J104" s="40"/>
      <c r="K104" s="40"/>
      <c r="L104" s="40"/>
      <c r="M104" s="40"/>
    </row>
  </sheetData>
  <sheetProtection algorithmName="SHA-512" hashValue="aQyZISIAkqHzxRirBqo5WanGLXy62XJbMk6NvKb2RPjPyH+xRNpOCVQ6Dqhf/PuaCcTfQ0I+aqPhoxwMapdcQQ==" saltValue="jQ6lw4ONxM0Hf7donQoUvg==" spinCount="100000" sheet="1" formatCells="0" formatColumns="0" formatRows="0" insertColumns="0" insertRows="0" insertHyperlinks="0" deleteColumns="0" deleteRows="0" sort="0" autoFilter="0" pivotTables="0"/>
  <mergeCells count="19">
    <mergeCell ref="L6:M6"/>
    <mergeCell ref="N6:O6"/>
    <mergeCell ref="M97:P97"/>
    <mergeCell ref="M98:P98"/>
    <mergeCell ref="A1:I1"/>
    <mergeCell ref="A2:I2"/>
    <mergeCell ref="A3:I3"/>
    <mergeCell ref="A4:I4"/>
    <mergeCell ref="A5:I5"/>
    <mergeCell ref="G97:I97"/>
    <mergeCell ref="G98:I98"/>
    <mergeCell ref="B6:C6"/>
    <mergeCell ref="D6:I6"/>
    <mergeCell ref="J6:K6"/>
    <mergeCell ref="G99:I99"/>
    <mergeCell ref="A102:I102"/>
    <mergeCell ref="A103:I103"/>
    <mergeCell ref="A104:I104"/>
    <mergeCell ref="M99:P9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7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144E-6A34-4AB7-8EA4-88D6D10B613E}">
  <sheetPr>
    <pageSetUpPr fitToPage="1"/>
  </sheetPr>
  <dimension ref="A1:W104"/>
  <sheetViews>
    <sheetView zoomScaleNormal="100" workbookViewId="0">
      <selection sqref="A1:XFD1048576"/>
    </sheetView>
  </sheetViews>
  <sheetFormatPr baseColWidth="10" defaultColWidth="14.7109375" defaultRowHeight="15" x14ac:dyDescent="0.25"/>
  <cols>
    <col min="1" max="1" width="84.85546875" style="15" bestFit="1" customWidth="1"/>
    <col min="2" max="2" width="15.28515625" style="15" bestFit="1" customWidth="1"/>
    <col min="3" max="3" width="15.42578125" style="15" bestFit="1" customWidth="1"/>
    <col min="4" max="4" width="15.28515625" style="15" bestFit="1" customWidth="1"/>
    <col min="5" max="9" width="14.140625" style="15" bestFit="1" customWidth="1"/>
    <col min="10" max="10" width="14.140625" style="15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5" width="14" style="15" hidden="1" customWidth="1"/>
    <col min="16" max="16" width="13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3"/>
      <c r="L5" s="3"/>
      <c r="M5" s="3"/>
      <c r="N5" s="3"/>
      <c r="O5" s="3"/>
      <c r="P5" s="3"/>
    </row>
    <row r="6" spans="1:16" s="6" customFormat="1" ht="21" customHeight="1" x14ac:dyDescent="0.25">
      <c r="A6" s="4"/>
      <c r="B6" s="46" t="s">
        <v>5</v>
      </c>
      <c r="C6" s="46"/>
      <c r="D6" s="50" t="s">
        <v>6</v>
      </c>
      <c r="E6" s="51"/>
      <c r="F6" s="51"/>
      <c r="G6" s="51"/>
      <c r="H6" s="51"/>
      <c r="I6" s="51"/>
      <c r="J6" s="51"/>
      <c r="K6" s="52"/>
      <c r="L6" s="46"/>
      <c r="M6" s="46"/>
      <c r="N6" s="46"/>
      <c r="O6" s="46"/>
      <c r="P6" s="5"/>
    </row>
    <row r="7" spans="1:16" s="6" customFormat="1" ht="20.2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245449998.50000003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23341983.23</v>
      </c>
      <c r="J9" s="14">
        <f t="shared" si="0"/>
        <v>57809221.910000004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418192571.25</v>
      </c>
      <c r="D10" s="17">
        <f>SUM(E10:P10)</f>
        <v>193376351.97000003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>
        <v>19465470.84</v>
      </c>
      <c r="J10" s="17">
        <v>50153959.950000003</v>
      </c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33984633.75</v>
      </c>
      <c r="D11" s="17">
        <f>SUM(E11:P11)</f>
        <v>23507689.98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>
        <v>900000</v>
      </c>
      <c r="J11" s="17">
        <v>887500</v>
      </c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28565956.550000001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>
        <v>2976512.39</v>
      </c>
      <c r="J14" s="17">
        <v>6767761.96</v>
      </c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28200941.66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4260426.3</v>
      </c>
      <c r="J15" s="14">
        <f t="shared" si="2"/>
        <v>3159764.5300000003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12663837.35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>
        <v>2031651.3</v>
      </c>
      <c r="J16" s="17">
        <v>2259102.33</v>
      </c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287573.96000000002</v>
      </c>
      <c r="E17" s="17">
        <v>0</v>
      </c>
      <c r="F17" s="17">
        <v>0</v>
      </c>
      <c r="G17" s="17">
        <v>287573.96000000002</v>
      </c>
      <c r="H17" s="17">
        <v>0</v>
      </c>
      <c r="I17" s="17">
        <v>0</v>
      </c>
      <c r="J17" s="17">
        <v>0</v>
      </c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15000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15000</v>
      </c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3280000</v>
      </c>
      <c r="D20" s="17">
        <f t="shared" si="3"/>
        <v>12272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12272</v>
      </c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13308108.15</v>
      </c>
      <c r="E21" s="17">
        <v>0</v>
      </c>
      <c r="F21" s="17">
        <v>9338000</v>
      </c>
      <c r="G21" s="17">
        <v>2219233.15</v>
      </c>
      <c r="H21" s="17">
        <v>0</v>
      </c>
      <c r="I21" s="17">
        <v>1750875</v>
      </c>
      <c r="J21" s="17">
        <v>0</v>
      </c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1859221.2</v>
      </c>
      <c r="E23" s="17">
        <v>0</v>
      </c>
      <c r="F23" s="17">
        <v>94400</v>
      </c>
      <c r="G23" s="17">
        <v>468460</v>
      </c>
      <c r="H23" s="17">
        <v>0</v>
      </c>
      <c r="I23" s="17">
        <v>477900</v>
      </c>
      <c r="J23" s="17">
        <v>818461.2</v>
      </c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54929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54929</v>
      </c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5276926.28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428251.2</v>
      </c>
      <c r="J25" s="14">
        <f t="shared" si="4"/>
        <v>2148653.17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376711.72</v>
      </c>
      <c r="E26" s="17">
        <v>0</v>
      </c>
      <c r="F26" s="17">
        <v>0</v>
      </c>
      <c r="G26" s="17">
        <v>75564.97</v>
      </c>
      <c r="H26" s="17">
        <v>174596.75</v>
      </c>
      <c r="I26" s="17">
        <v>0</v>
      </c>
      <c r="J26" s="17">
        <v>126550</v>
      </c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723429.67999999993</v>
      </c>
      <c r="E27" s="17">
        <v>0</v>
      </c>
      <c r="F27" s="17">
        <v>0</v>
      </c>
      <c r="G27" s="17">
        <v>449532.8</v>
      </c>
      <c r="H27" s="17">
        <v>0</v>
      </c>
      <c r="I27" s="17">
        <v>0</v>
      </c>
      <c r="J27" s="17">
        <v>273896.88</v>
      </c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600000</v>
      </c>
      <c r="D28" s="17">
        <f t="shared" si="5"/>
        <v>361009.2</v>
      </c>
      <c r="E28" s="17">
        <v>0</v>
      </c>
      <c r="F28" s="17">
        <v>0</v>
      </c>
      <c r="G28" s="17">
        <v>148208</v>
      </c>
      <c r="H28" s="17">
        <v>205862.8</v>
      </c>
      <c r="I28" s="17">
        <v>0</v>
      </c>
      <c r="J28" s="17">
        <v>6938.4</v>
      </c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>
        <v>0</v>
      </c>
      <c r="J29" s="17">
        <v>0</v>
      </c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79513.119999999995</v>
      </c>
      <c r="E30" s="17">
        <v>0</v>
      </c>
      <c r="F30" s="17">
        <v>0</v>
      </c>
      <c r="G30" s="17">
        <v>42008</v>
      </c>
      <c r="H30" s="17">
        <v>0</v>
      </c>
      <c r="I30" s="17">
        <v>0</v>
      </c>
      <c r="J30" s="17">
        <v>37505.120000000003</v>
      </c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37153.61</v>
      </c>
      <c r="E31" s="17">
        <v>0</v>
      </c>
      <c r="F31" s="17">
        <v>0</v>
      </c>
      <c r="G31" s="17">
        <v>33748.6</v>
      </c>
      <c r="H31" s="17">
        <v>0</v>
      </c>
      <c r="I31" s="17">
        <v>0</v>
      </c>
      <c r="J31" s="17">
        <v>3405.01</v>
      </c>
      <c r="K31" s="17"/>
      <c r="L31" s="17"/>
      <c r="M31" s="17"/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5600000</v>
      </c>
      <c r="D32" s="17">
        <f t="shared" si="5"/>
        <v>2171092.66</v>
      </c>
      <c r="E32" s="17">
        <v>0</v>
      </c>
      <c r="F32" s="17">
        <v>0</v>
      </c>
      <c r="G32" s="17">
        <v>37000.99</v>
      </c>
      <c r="H32" s="17">
        <v>650021.67000000004</v>
      </c>
      <c r="I32" s="17">
        <v>360000</v>
      </c>
      <c r="J32" s="17">
        <v>1124070</v>
      </c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1496864.29</v>
      </c>
      <c r="E34" s="17">
        <v>0</v>
      </c>
      <c r="F34" s="17">
        <v>0</v>
      </c>
      <c r="G34" s="17">
        <v>843239.33</v>
      </c>
      <c r="H34" s="17">
        <v>9086</v>
      </c>
      <c r="I34" s="17">
        <v>68251.199999999997</v>
      </c>
      <c r="J34" s="17">
        <v>576287.76</v>
      </c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/>
      <c r="L38" s="17"/>
      <c r="M38" s="17"/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/>
      <c r="L39" s="17"/>
      <c r="M39" s="17"/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/>
      <c r="L46" s="17"/>
      <c r="M46" s="17"/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/>
      <c r="L47" s="17"/>
      <c r="M47" s="17"/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630729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556035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190924</v>
      </c>
      <c r="E52" s="17">
        <v>0</v>
      </c>
      <c r="F52" s="17">
        <v>0</v>
      </c>
      <c r="G52" s="17">
        <v>74694</v>
      </c>
      <c r="H52" s="17">
        <v>0</v>
      </c>
      <c r="I52" s="17">
        <v>0</v>
      </c>
      <c r="J52" s="17">
        <v>116230</v>
      </c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439805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439805</v>
      </c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/>
      <c r="L59" s="17"/>
      <c r="M59" s="17"/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18">
        <v>0</v>
      </c>
      <c r="K72" s="18"/>
      <c r="L72" s="18"/>
      <c r="M72" s="18"/>
      <c r="N72" s="18"/>
      <c r="O72" s="18"/>
      <c r="P72" s="18"/>
    </row>
    <row r="73" spans="1:23" ht="20.25" customHeight="1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279558595.44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28030660.73</v>
      </c>
      <c r="J73" s="24">
        <f t="shared" si="17"/>
        <v>63673674.610000007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9.5" customHeight="1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279558595.44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28030660.73</v>
      </c>
      <c r="J84" s="31">
        <f t="shared" si="26"/>
        <v>63673674.610000007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140</v>
      </c>
      <c r="B86" s="43"/>
      <c r="C86" s="43"/>
      <c r="D86" s="32"/>
    </row>
    <row r="87" spans="1:16" x14ac:dyDescent="0.25">
      <c r="A87" t="s">
        <v>136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139</v>
      </c>
      <c r="B97" s="37"/>
      <c r="C97" s="37"/>
      <c r="D97" s="37"/>
      <c r="E97" s="37"/>
      <c r="F97" s="37"/>
      <c r="G97" s="48" t="s">
        <v>114</v>
      </c>
      <c r="H97" s="48"/>
      <c r="I97" s="48"/>
      <c r="J97" s="48"/>
      <c r="K97" s="38"/>
      <c r="L97" s="38"/>
      <c r="M97" s="47" t="s">
        <v>102</v>
      </c>
      <c r="N97" s="47"/>
      <c r="O97" s="47"/>
      <c r="P97" s="47"/>
    </row>
    <row r="98" spans="1:16" x14ac:dyDescent="0.25">
      <c r="A98" s="37" t="s">
        <v>137</v>
      </c>
      <c r="B98" s="37"/>
      <c r="C98" s="37"/>
      <c r="D98" s="37"/>
      <c r="E98" s="37" t="s">
        <v>127</v>
      </c>
      <c r="F98" s="37"/>
      <c r="G98" s="48" t="s">
        <v>128</v>
      </c>
      <c r="H98" s="48"/>
      <c r="I98" s="48"/>
      <c r="J98" s="48"/>
      <c r="K98" s="37"/>
      <c r="L98" s="37"/>
      <c r="M98" s="48" t="s">
        <v>104</v>
      </c>
      <c r="N98" s="48"/>
      <c r="O98" s="48"/>
      <c r="P98" s="48"/>
    </row>
    <row r="99" spans="1:16" x14ac:dyDescent="0.25">
      <c r="A99" s="37" t="s">
        <v>138</v>
      </c>
      <c r="B99" s="37"/>
      <c r="C99" s="37"/>
      <c r="D99" s="37"/>
      <c r="E99" s="37" t="s">
        <v>129</v>
      </c>
      <c r="F99" s="37" t="s">
        <v>134</v>
      </c>
      <c r="G99" s="48" t="s">
        <v>135</v>
      </c>
      <c r="H99" s="48"/>
      <c r="I99" s="48"/>
      <c r="J99" s="48"/>
      <c r="K99" s="37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38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0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0"/>
      <c r="L104" s="40"/>
      <c r="M104" s="40"/>
    </row>
  </sheetData>
  <sheetProtection algorithmName="SHA-512" hashValue="GhSLG5ft27OQWuaud+8CMJxlOIujNDOmmPQS+b7VAE70s/+MhAKq1MCPYzrat6p1+dsWlFcWOIiZrLXRtebIgg==" saltValue="g9p0+lkwJFnbWVVyrn1XAw==" spinCount="100000" sheet="1" formatCells="0" formatColumns="0" formatRows="0" insertColumns="0" insertRows="0" insertHyperlinks="0" deleteColumns="0" deleteRows="0" sort="0" autoFilter="0" pivotTables="0"/>
  <mergeCells count="18">
    <mergeCell ref="A1:J1"/>
    <mergeCell ref="A2:J2"/>
    <mergeCell ref="A3:J3"/>
    <mergeCell ref="M99:P99"/>
    <mergeCell ref="D6:K6"/>
    <mergeCell ref="L6:M6"/>
    <mergeCell ref="N6:O6"/>
    <mergeCell ref="M97:P97"/>
    <mergeCell ref="M98:P98"/>
    <mergeCell ref="A4:J4"/>
    <mergeCell ref="A5:J5"/>
    <mergeCell ref="B6:C6"/>
    <mergeCell ref="A102:J102"/>
    <mergeCell ref="A103:J103"/>
    <mergeCell ref="A104:J104"/>
    <mergeCell ref="G97:J97"/>
    <mergeCell ref="G98:J98"/>
    <mergeCell ref="G99:J9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9" fitToHeight="0" orientation="landscape" r:id="rId1"/>
  <rowBreaks count="3" manualBreakCount="3">
    <brk id="32" max="16383" man="1"/>
    <brk id="59" max="16383" man="1"/>
    <brk id="8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5C99-39A2-4E60-956E-FCAABD06DB9F}">
  <dimension ref="A1:W104"/>
  <sheetViews>
    <sheetView workbookViewId="0">
      <selection sqref="A1:XFD1048576"/>
    </sheetView>
  </sheetViews>
  <sheetFormatPr baseColWidth="10" defaultColWidth="14.7109375" defaultRowHeight="15" x14ac:dyDescent="0.25"/>
  <cols>
    <col min="1" max="1" width="84.85546875" style="15" bestFit="1" customWidth="1"/>
    <col min="2" max="2" width="15.28515625" style="15" bestFit="1" customWidth="1"/>
    <col min="3" max="3" width="15.42578125" style="15" bestFit="1" customWidth="1"/>
    <col min="4" max="4" width="15.28515625" style="15" bestFit="1" customWidth="1"/>
    <col min="5" max="8" width="14.140625" style="15" bestFit="1" customWidth="1"/>
    <col min="9" max="11" width="14.140625" style="15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5" width="14" style="15" hidden="1" customWidth="1"/>
    <col min="16" max="16" width="13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1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3"/>
      <c r="M5" s="3"/>
      <c r="N5" s="3"/>
      <c r="O5" s="3"/>
      <c r="P5" s="3"/>
    </row>
    <row r="6" spans="1:16" s="6" customFormat="1" ht="21" customHeight="1" x14ac:dyDescent="0.25">
      <c r="A6" s="4"/>
      <c r="B6" s="46" t="s">
        <v>5</v>
      </c>
      <c r="C6" s="46"/>
      <c r="D6" s="50" t="s">
        <v>6</v>
      </c>
      <c r="E6" s="51"/>
      <c r="F6" s="51"/>
      <c r="G6" s="51"/>
      <c r="H6" s="51"/>
      <c r="I6" s="51"/>
      <c r="J6" s="51"/>
      <c r="K6" s="52"/>
      <c r="L6" s="46"/>
      <c r="M6" s="46"/>
      <c r="N6" s="46"/>
      <c r="O6" s="46"/>
      <c r="P6" s="5"/>
    </row>
    <row r="7" spans="1:16" s="6" customFormat="1" ht="20.2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284569378.26999998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23341983.23</v>
      </c>
      <c r="J9" s="14">
        <f t="shared" si="0"/>
        <v>57809221.910000004</v>
      </c>
      <c r="K9" s="14">
        <f t="shared" si="0"/>
        <v>39119379.770000003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418192571.25</v>
      </c>
      <c r="D10" s="17">
        <f>SUM(E10:P10)</f>
        <v>226549216.98000002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>
        <v>19465470.84</v>
      </c>
      <c r="J10" s="17">
        <v>50153959.950000003</v>
      </c>
      <c r="K10" s="17">
        <v>33172865.010000002</v>
      </c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33984633.75</v>
      </c>
      <c r="D11" s="17">
        <f>SUM(E11:P11)</f>
        <v>24395189.98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>
        <v>900000</v>
      </c>
      <c r="J11" s="17">
        <v>887500</v>
      </c>
      <c r="K11" s="17">
        <v>887500</v>
      </c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33624971.310000002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>
        <v>2976512.39</v>
      </c>
      <c r="J14" s="17">
        <v>6767761.96</v>
      </c>
      <c r="K14" s="17">
        <v>5059014.76</v>
      </c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34483777.350000001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4260426.3</v>
      </c>
      <c r="J15" s="14">
        <f t="shared" si="2"/>
        <v>3159764.5300000003</v>
      </c>
      <c r="K15" s="14">
        <f t="shared" si="2"/>
        <v>6282835.6899999995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15252285.209999999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>
        <v>2031651.3</v>
      </c>
      <c r="J16" s="17">
        <v>2259102.33</v>
      </c>
      <c r="K16" s="17">
        <v>2588447.86</v>
      </c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480211.79000000004</v>
      </c>
      <c r="E17" s="17">
        <v>0</v>
      </c>
      <c r="F17" s="17">
        <v>0</v>
      </c>
      <c r="G17" s="17">
        <v>287573.96000000002</v>
      </c>
      <c r="H17" s="17">
        <v>0</v>
      </c>
      <c r="I17" s="17">
        <v>0</v>
      </c>
      <c r="J17" s="17">
        <v>0</v>
      </c>
      <c r="K17" s="17">
        <v>192637.83</v>
      </c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15000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15000</v>
      </c>
      <c r="K19" s="17">
        <v>0</v>
      </c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3280000</v>
      </c>
      <c r="D20" s="17">
        <f t="shared" si="3"/>
        <v>12272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12272</v>
      </c>
      <c r="K20" s="17">
        <v>0</v>
      </c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16809858.149999999</v>
      </c>
      <c r="E21" s="17">
        <v>0</v>
      </c>
      <c r="F21" s="17">
        <v>9338000</v>
      </c>
      <c r="G21" s="17">
        <v>2219233.15</v>
      </c>
      <c r="H21" s="17">
        <v>0</v>
      </c>
      <c r="I21" s="17">
        <v>1750875</v>
      </c>
      <c r="J21" s="17">
        <v>0</v>
      </c>
      <c r="K21" s="17">
        <v>3501750</v>
      </c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1859221.2</v>
      </c>
      <c r="E23" s="17">
        <v>0</v>
      </c>
      <c r="F23" s="17">
        <v>94400</v>
      </c>
      <c r="G23" s="17">
        <v>468460</v>
      </c>
      <c r="H23" s="17">
        <v>0</v>
      </c>
      <c r="I23" s="17">
        <v>477900</v>
      </c>
      <c r="J23" s="17">
        <v>818461.2</v>
      </c>
      <c r="K23" s="17">
        <v>0</v>
      </c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54929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54929</v>
      </c>
      <c r="K24" s="17">
        <v>0</v>
      </c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5382951.2800000003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428251.2</v>
      </c>
      <c r="J25" s="14">
        <f t="shared" si="4"/>
        <v>2148653.17</v>
      </c>
      <c r="K25" s="14">
        <f t="shared" si="4"/>
        <v>106025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454711.72</v>
      </c>
      <c r="E26" s="17">
        <v>0</v>
      </c>
      <c r="F26" s="17">
        <v>0</v>
      </c>
      <c r="G26" s="17">
        <v>75564.97</v>
      </c>
      <c r="H26" s="17">
        <v>174596.75</v>
      </c>
      <c r="I26" s="17">
        <v>0</v>
      </c>
      <c r="J26" s="17">
        <v>126550</v>
      </c>
      <c r="K26" s="17">
        <v>78000</v>
      </c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723429.67999999993</v>
      </c>
      <c r="E27" s="17">
        <v>0</v>
      </c>
      <c r="F27" s="17">
        <v>0</v>
      </c>
      <c r="G27" s="17">
        <v>449532.8</v>
      </c>
      <c r="H27" s="17">
        <v>0</v>
      </c>
      <c r="I27" s="17">
        <v>0</v>
      </c>
      <c r="J27" s="17">
        <v>273896.88</v>
      </c>
      <c r="K27" s="17">
        <v>0</v>
      </c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600000</v>
      </c>
      <c r="D28" s="17">
        <f t="shared" si="5"/>
        <v>361009.2</v>
      </c>
      <c r="E28" s="17">
        <v>0</v>
      </c>
      <c r="F28" s="17">
        <v>0</v>
      </c>
      <c r="G28" s="17">
        <v>148208</v>
      </c>
      <c r="H28" s="17">
        <v>205862.8</v>
      </c>
      <c r="I28" s="17">
        <v>0</v>
      </c>
      <c r="J28" s="17">
        <v>6938.4</v>
      </c>
      <c r="K28" s="17">
        <v>0</v>
      </c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>
        <v>0</v>
      </c>
      <c r="J29" s="17">
        <v>0</v>
      </c>
      <c r="K29" s="17">
        <v>0</v>
      </c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79513.119999999995</v>
      </c>
      <c r="E30" s="17">
        <v>0</v>
      </c>
      <c r="F30" s="17">
        <v>0</v>
      </c>
      <c r="G30" s="17">
        <v>42008</v>
      </c>
      <c r="H30" s="17">
        <v>0</v>
      </c>
      <c r="I30" s="17">
        <v>0</v>
      </c>
      <c r="J30" s="17">
        <v>37505.120000000003</v>
      </c>
      <c r="K30" s="17">
        <v>0</v>
      </c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37153.61</v>
      </c>
      <c r="E31" s="17">
        <v>0</v>
      </c>
      <c r="F31" s="17">
        <v>0</v>
      </c>
      <c r="G31" s="17">
        <v>33748.6</v>
      </c>
      <c r="H31" s="17">
        <v>0</v>
      </c>
      <c r="I31" s="17">
        <v>0</v>
      </c>
      <c r="J31" s="17">
        <v>3405.01</v>
      </c>
      <c r="K31" s="17">
        <v>0</v>
      </c>
      <c r="L31" s="17"/>
      <c r="M31" s="17"/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5600000</v>
      </c>
      <c r="D32" s="17">
        <f t="shared" si="5"/>
        <v>2171092.66</v>
      </c>
      <c r="E32" s="17">
        <v>0</v>
      </c>
      <c r="F32" s="17">
        <v>0</v>
      </c>
      <c r="G32" s="17">
        <v>37000.99</v>
      </c>
      <c r="H32" s="17">
        <v>650021.67000000004</v>
      </c>
      <c r="I32" s="17">
        <v>360000</v>
      </c>
      <c r="J32" s="17">
        <v>1124070</v>
      </c>
      <c r="K32" s="17">
        <v>0</v>
      </c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1524889.29</v>
      </c>
      <c r="E34" s="17">
        <v>0</v>
      </c>
      <c r="F34" s="17">
        <v>0</v>
      </c>
      <c r="G34" s="17">
        <v>843239.33</v>
      </c>
      <c r="H34" s="17">
        <v>9086</v>
      </c>
      <c r="I34" s="17">
        <v>68251.199999999997</v>
      </c>
      <c r="J34" s="17">
        <v>576287.76</v>
      </c>
      <c r="K34" s="17">
        <v>28025</v>
      </c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/>
      <c r="M38" s="17"/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/>
      <c r="M39" s="17"/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/>
      <c r="M46" s="17"/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/>
      <c r="M47" s="17"/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630729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556035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190924</v>
      </c>
      <c r="E52" s="17">
        <v>0</v>
      </c>
      <c r="F52" s="17">
        <v>0</v>
      </c>
      <c r="G52" s="17">
        <v>74694</v>
      </c>
      <c r="H52" s="17">
        <v>0</v>
      </c>
      <c r="I52" s="17">
        <v>0</v>
      </c>
      <c r="J52" s="17">
        <v>116230</v>
      </c>
      <c r="K52" s="17">
        <v>0</v>
      </c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439805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439805</v>
      </c>
      <c r="K53" s="17">
        <v>0</v>
      </c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  <c r="M59" s="17"/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18">
        <v>0</v>
      </c>
      <c r="K72" s="18">
        <v>0</v>
      </c>
      <c r="L72" s="18"/>
      <c r="M72" s="18"/>
      <c r="N72" s="18"/>
      <c r="O72" s="18"/>
      <c r="P72" s="18"/>
    </row>
    <row r="73" spans="1:23" ht="20.25" customHeight="1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325066835.89999998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28030660.73</v>
      </c>
      <c r="J73" s="24">
        <f t="shared" si="17"/>
        <v>63673674.610000007</v>
      </c>
      <c r="K73" s="24">
        <f t="shared" si="17"/>
        <v>45508240.460000001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9.5" customHeight="1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325066835.89999998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28030660.73</v>
      </c>
      <c r="J84" s="31">
        <f t="shared" si="26"/>
        <v>63673674.610000007</v>
      </c>
      <c r="K84" s="31">
        <f t="shared" si="26"/>
        <v>45508240.460000001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141</v>
      </c>
      <c r="B86" s="43"/>
      <c r="C86" s="43"/>
      <c r="D86" s="32"/>
    </row>
    <row r="87" spans="1:16" x14ac:dyDescent="0.25">
      <c r="A87" t="s">
        <v>142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143</v>
      </c>
      <c r="B97" s="37"/>
      <c r="C97" s="37"/>
      <c r="D97" s="37"/>
      <c r="E97" s="37"/>
      <c r="F97" s="37"/>
      <c r="G97" s="48" t="s">
        <v>114</v>
      </c>
      <c r="H97" s="48"/>
      <c r="I97" s="48"/>
      <c r="J97" s="48"/>
      <c r="K97" s="48"/>
      <c r="L97" s="38"/>
      <c r="M97" s="47" t="s">
        <v>102</v>
      </c>
      <c r="N97" s="47"/>
      <c r="O97" s="47"/>
      <c r="P97" s="47"/>
    </row>
    <row r="98" spans="1:16" x14ac:dyDescent="0.25">
      <c r="A98" s="37" t="s">
        <v>144</v>
      </c>
      <c r="B98" s="37"/>
      <c r="C98" s="37"/>
      <c r="D98" s="37"/>
      <c r="E98" s="37" t="s">
        <v>127</v>
      </c>
      <c r="F98" s="37"/>
      <c r="G98" s="48" t="s">
        <v>128</v>
      </c>
      <c r="H98" s="48"/>
      <c r="I98" s="48"/>
      <c r="J98" s="48"/>
      <c r="K98" s="48"/>
      <c r="L98" s="37"/>
      <c r="M98" s="48" t="s">
        <v>104</v>
      </c>
      <c r="N98" s="48"/>
      <c r="O98" s="48"/>
      <c r="P98" s="48"/>
    </row>
    <row r="99" spans="1:16" x14ac:dyDescent="0.25">
      <c r="A99" s="37" t="s">
        <v>145</v>
      </c>
      <c r="B99" s="37"/>
      <c r="C99" s="37"/>
      <c r="D99" s="37"/>
      <c r="E99" s="37" t="s">
        <v>129</v>
      </c>
      <c r="F99" s="37" t="s">
        <v>134</v>
      </c>
      <c r="G99" s="48" t="s">
        <v>135</v>
      </c>
      <c r="H99" s="48"/>
      <c r="I99" s="48"/>
      <c r="J99" s="48"/>
      <c r="K99" s="48"/>
      <c r="L99" s="37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38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0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0"/>
      <c r="M104" s="40"/>
    </row>
  </sheetData>
  <sheetProtection algorithmName="SHA-512" hashValue="Padj9LM36EBS+5FMZrsKFdNlsrkY3B9Bl93BpJMJI13b+T4Nq3jJvgSIrNosXce/LrM33V/nIobMn4MnoChqkg==" saltValue="QbmkTlE5YD6b+srRZeTtqw==" spinCount="100000" sheet="1" formatCells="0" formatColumns="0" formatRows="0" insertColumns="0" insertRows="0" insertHyperlinks="0" deleteColumns="0" deleteRows="0" sort="0" autoFilter="0" pivotTables="0"/>
  <mergeCells count="18">
    <mergeCell ref="G99:K99"/>
    <mergeCell ref="A102:K102"/>
    <mergeCell ref="A103:K103"/>
    <mergeCell ref="A104:K104"/>
    <mergeCell ref="M99:P99"/>
    <mergeCell ref="M98:P98"/>
    <mergeCell ref="G97:K97"/>
    <mergeCell ref="G98:K98"/>
    <mergeCell ref="A1:K1"/>
    <mergeCell ref="A2:K2"/>
    <mergeCell ref="A3:K3"/>
    <mergeCell ref="A4:K4"/>
    <mergeCell ref="A5:K5"/>
    <mergeCell ref="B6:C6"/>
    <mergeCell ref="D6:K6"/>
    <mergeCell ref="L6:M6"/>
    <mergeCell ref="N6:O6"/>
    <mergeCell ref="M97:P9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704C-4BB8-4E9E-8BC9-9629513E7FB9}">
  <sheetPr>
    <pageSetUpPr fitToPage="1"/>
  </sheetPr>
  <dimension ref="A1:W104"/>
  <sheetViews>
    <sheetView view="pageBreakPreview" zoomScale="112" zoomScaleNormal="100" zoomScaleSheetLayoutView="112" workbookViewId="0">
      <selection sqref="A1:XFD1048576"/>
    </sheetView>
  </sheetViews>
  <sheetFormatPr baseColWidth="10" defaultColWidth="14.7109375" defaultRowHeight="15" x14ac:dyDescent="0.25"/>
  <cols>
    <col min="1" max="1" width="84.85546875" style="15" bestFit="1" customWidth="1"/>
    <col min="2" max="2" width="15.28515625" style="15" bestFit="1" customWidth="1"/>
    <col min="3" max="3" width="15.42578125" style="15" bestFit="1" customWidth="1"/>
    <col min="4" max="4" width="15.28515625" style="15" bestFit="1" customWidth="1"/>
    <col min="5" max="8" width="14.140625" style="15" bestFit="1" customWidth="1"/>
    <col min="9" max="12" width="14.140625" style="15" customWidth="1"/>
    <col min="13" max="13" width="14.5703125" style="15" hidden="1" customWidth="1"/>
    <col min="14" max="14" width="10.5703125" style="15" hidden="1" customWidth="1"/>
    <col min="15" max="15" width="14" style="15" hidden="1" customWidth="1"/>
    <col min="16" max="16" width="13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"/>
      <c r="N5" s="3"/>
      <c r="O5" s="3"/>
      <c r="P5" s="3"/>
    </row>
    <row r="6" spans="1:16" s="6" customFormat="1" ht="21" customHeight="1" x14ac:dyDescent="0.25">
      <c r="A6" s="4"/>
      <c r="B6" s="46" t="s">
        <v>5</v>
      </c>
      <c r="C6" s="46"/>
      <c r="D6" s="46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20.2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320386694.79000002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23341983.23</v>
      </c>
      <c r="J9" s="14">
        <f t="shared" si="0"/>
        <v>57809221.910000004</v>
      </c>
      <c r="K9" s="14">
        <f t="shared" si="0"/>
        <v>39119379.770000003</v>
      </c>
      <c r="L9" s="14">
        <f t="shared" si="0"/>
        <v>35817316.519999996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420878157.26999998</v>
      </c>
      <c r="D10" s="17">
        <f>SUM(E10:P10)</f>
        <v>256846591.98000002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>
        <v>19465470.84</v>
      </c>
      <c r="J10" s="17">
        <v>50153959.950000003</v>
      </c>
      <c r="K10" s="17">
        <v>33172865.010000002</v>
      </c>
      <c r="L10" s="17">
        <v>30297375</v>
      </c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31299047.73</v>
      </c>
      <c r="D11" s="17">
        <f>SUM(E11:P11)</f>
        <v>25294689.98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>
        <v>900000</v>
      </c>
      <c r="J11" s="17">
        <v>887500</v>
      </c>
      <c r="K11" s="17">
        <v>887500</v>
      </c>
      <c r="L11" s="17">
        <v>899500</v>
      </c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38245412.829999998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>
        <v>2976512.39</v>
      </c>
      <c r="J14" s="17">
        <v>6767761.96</v>
      </c>
      <c r="K14" s="17">
        <v>5059014.76</v>
      </c>
      <c r="L14" s="17">
        <v>4620441.5199999996</v>
      </c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57078791</v>
      </c>
      <c r="D15" s="14">
        <f t="shared" ref="D15:P15" si="2">SUM(D16:D24)</f>
        <v>40741430.239999995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4260426.3</v>
      </c>
      <c r="J15" s="14">
        <f t="shared" si="2"/>
        <v>3159764.5300000003</v>
      </c>
      <c r="K15" s="14">
        <f t="shared" si="2"/>
        <v>6282835.6899999995</v>
      </c>
      <c r="L15" s="14">
        <f t="shared" si="2"/>
        <v>6257652.8900000006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17952808.099999998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>
        <v>2031651.3</v>
      </c>
      <c r="J16" s="17">
        <v>2259102.33</v>
      </c>
      <c r="K16" s="17">
        <v>2588447.86</v>
      </c>
      <c r="L16" s="17">
        <v>2700522.89</v>
      </c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480211.79000000004</v>
      </c>
      <c r="E17" s="17">
        <v>0</v>
      </c>
      <c r="F17" s="17">
        <v>0</v>
      </c>
      <c r="G17" s="17">
        <v>287573.96000000002</v>
      </c>
      <c r="H17" s="17">
        <v>0</v>
      </c>
      <c r="I17" s="17">
        <v>0</v>
      </c>
      <c r="J17" s="17">
        <v>0</v>
      </c>
      <c r="K17" s="17">
        <v>192637.83</v>
      </c>
      <c r="L17" s="17">
        <v>0</v>
      </c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15000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15000</v>
      </c>
      <c r="K19" s="17">
        <v>0</v>
      </c>
      <c r="L19" s="17">
        <v>0</v>
      </c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380000</v>
      </c>
      <c r="D20" s="17">
        <f t="shared" si="3"/>
        <v>12272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12272</v>
      </c>
      <c r="K20" s="17">
        <v>0</v>
      </c>
      <c r="L20" s="17">
        <v>0</v>
      </c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20311608.149999999</v>
      </c>
      <c r="E21" s="17">
        <v>0</v>
      </c>
      <c r="F21" s="17">
        <v>9338000</v>
      </c>
      <c r="G21" s="17">
        <v>2219233.15</v>
      </c>
      <c r="H21" s="17">
        <v>0</v>
      </c>
      <c r="I21" s="17">
        <v>1750875</v>
      </c>
      <c r="J21" s="17">
        <v>0</v>
      </c>
      <c r="K21" s="17">
        <v>3501750</v>
      </c>
      <c r="L21" s="17">
        <v>3501750</v>
      </c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3558125</v>
      </c>
      <c r="D23" s="17">
        <f t="shared" si="3"/>
        <v>1914601.2</v>
      </c>
      <c r="E23" s="17">
        <v>0</v>
      </c>
      <c r="F23" s="17">
        <v>94400</v>
      </c>
      <c r="G23" s="17">
        <v>468460</v>
      </c>
      <c r="H23" s="17">
        <v>0</v>
      </c>
      <c r="I23" s="17">
        <v>477900</v>
      </c>
      <c r="J23" s="17">
        <v>818461.2</v>
      </c>
      <c r="K23" s="17">
        <v>0</v>
      </c>
      <c r="L23" s="17">
        <v>55380</v>
      </c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54929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54929</v>
      </c>
      <c r="K24" s="17">
        <v>0</v>
      </c>
      <c r="L24" s="17">
        <v>0</v>
      </c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22142173</v>
      </c>
      <c r="D25" s="14">
        <f t="shared" ref="D25:P25" si="4">SUM(D26:D34)</f>
        <v>6721339.5800000001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428251.2</v>
      </c>
      <c r="J25" s="14">
        <f t="shared" si="4"/>
        <v>2148653.17</v>
      </c>
      <c r="K25" s="14">
        <f t="shared" si="4"/>
        <v>106025</v>
      </c>
      <c r="L25" s="14">
        <f t="shared" si="4"/>
        <v>1338388.3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523711.72</v>
      </c>
      <c r="E26" s="17">
        <v>0</v>
      </c>
      <c r="F26" s="17">
        <v>0</v>
      </c>
      <c r="G26" s="17">
        <v>75564.97</v>
      </c>
      <c r="H26" s="17">
        <v>174596.75</v>
      </c>
      <c r="I26" s="17">
        <v>0</v>
      </c>
      <c r="J26" s="17">
        <v>126550</v>
      </c>
      <c r="K26" s="17">
        <v>78000</v>
      </c>
      <c r="L26" s="17">
        <v>69000</v>
      </c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723429.67999999993</v>
      </c>
      <c r="E27" s="17">
        <v>0</v>
      </c>
      <c r="F27" s="17">
        <v>0</v>
      </c>
      <c r="G27" s="17">
        <v>449532.8</v>
      </c>
      <c r="H27" s="17">
        <v>0</v>
      </c>
      <c r="I27" s="17">
        <v>0</v>
      </c>
      <c r="J27" s="17">
        <v>273896.88</v>
      </c>
      <c r="K27" s="17">
        <v>0</v>
      </c>
      <c r="L27" s="17">
        <v>0</v>
      </c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1841875</v>
      </c>
      <c r="D28" s="17">
        <f t="shared" si="5"/>
        <v>361009.2</v>
      </c>
      <c r="E28" s="17">
        <v>0</v>
      </c>
      <c r="F28" s="17">
        <v>0</v>
      </c>
      <c r="G28" s="17">
        <v>148208</v>
      </c>
      <c r="H28" s="17">
        <v>205862.8</v>
      </c>
      <c r="I28" s="17">
        <v>0</v>
      </c>
      <c r="J28" s="17">
        <v>6938.4</v>
      </c>
      <c r="K28" s="17">
        <v>0</v>
      </c>
      <c r="L28" s="17">
        <v>0</v>
      </c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79513.119999999995</v>
      </c>
      <c r="E30" s="17">
        <v>0</v>
      </c>
      <c r="F30" s="17">
        <v>0</v>
      </c>
      <c r="G30" s="17">
        <v>42008</v>
      </c>
      <c r="H30" s="17">
        <v>0</v>
      </c>
      <c r="I30" s="17">
        <v>0</v>
      </c>
      <c r="J30" s="17">
        <v>37505.120000000003</v>
      </c>
      <c r="K30" s="17">
        <v>0</v>
      </c>
      <c r="L30" s="17">
        <v>0</v>
      </c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37153.61</v>
      </c>
      <c r="E31" s="17">
        <v>0</v>
      </c>
      <c r="F31" s="17">
        <v>0</v>
      </c>
      <c r="G31" s="17">
        <v>33748.6</v>
      </c>
      <c r="H31" s="17">
        <v>0</v>
      </c>
      <c r="I31" s="17">
        <v>0</v>
      </c>
      <c r="J31" s="17">
        <v>3405.01</v>
      </c>
      <c r="K31" s="17">
        <v>0</v>
      </c>
      <c r="L31" s="17">
        <v>0</v>
      </c>
      <c r="M31" s="17"/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8600000</v>
      </c>
      <c r="D32" s="17">
        <f t="shared" si="5"/>
        <v>2933334.66</v>
      </c>
      <c r="E32" s="17">
        <v>0</v>
      </c>
      <c r="F32" s="17">
        <v>0</v>
      </c>
      <c r="G32" s="17">
        <v>37000.99</v>
      </c>
      <c r="H32" s="17">
        <v>650021.67000000004</v>
      </c>
      <c r="I32" s="17">
        <v>360000</v>
      </c>
      <c r="J32" s="17">
        <v>1124070</v>
      </c>
      <c r="K32" s="17">
        <v>0</v>
      </c>
      <c r="L32" s="17">
        <v>762242</v>
      </c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6800000</v>
      </c>
      <c r="D34" s="17">
        <f t="shared" si="5"/>
        <v>2032035.59</v>
      </c>
      <c r="E34" s="17">
        <v>0</v>
      </c>
      <c r="F34" s="17">
        <v>0</v>
      </c>
      <c r="G34" s="17">
        <v>843239.33</v>
      </c>
      <c r="H34" s="17">
        <v>9086</v>
      </c>
      <c r="I34" s="17">
        <v>68251.199999999997</v>
      </c>
      <c r="J34" s="17">
        <v>576287.76</v>
      </c>
      <c r="K34" s="17">
        <v>28025</v>
      </c>
      <c r="L34" s="17">
        <v>507146.3</v>
      </c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/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/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/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/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6233762</v>
      </c>
      <c r="D51" s="14">
        <f t="shared" ref="D51:K51" si="10">SUM(D52:D60)</f>
        <v>638021.4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556035</v>
      </c>
      <c r="K51" s="14">
        <f t="shared" si="10"/>
        <v>0</v>
      </c>
      <c r="L51" s="14">
        <f>SUM(L52:L60)</f>
        <v>7292.4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1650000</v>
      </c>
      <c r="D52" s="17">
        <f>SUM(E52:P52)</f>
        <v>190924</v>
      </c>
      <c r="E52" s="17">
        <v>0</v>
      </c>
      <c r="F52" s="17">
        <v>0</v>
      </c>
      <c r="G52" s="17">
        <v>74694</v>
      </c>
      <c r="H52" s="17">
        <v>0</v>
      </c>
      <c r="I52" s="17">
        <v>0</v>
      </c>
      <c r="J52" s="17">
        <v>116230</v>
      </c>
      <c r="K52" s="17">
        <v>0</v>
      </c>
      <c r="L52" s="17">
        <v>0</v>
      </c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439805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439805</v>
      </c>
      <c r="K53" s="17">
        <v>0</v>
      </c>
      <c r="L53" s="17">
        <v>0</v>
      </c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450000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7292.4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7292.4</v>
      </c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900000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/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18">
        <v>0</v>
      </c>
      <c r="K72" s="18">
        <v>0</v>
      </c>
      <c r="L72" s="18">
        <v>0</v>
      </c>
      <c r="M72" s="18"/>
      <c r="N72" s="18"/>
      <c r="O72" s="18"/>
      <c r="P72" s="18"/>
    </row>
    <row r="73" spans="1:23" ht="20.25" customHeight="1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368487486.00999999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28030660.73</v>
      </c>
      <c r="J73" s="24">
        <f t="shared" si="17"/>
        <v>63673674.610000007</v>
      </c>
      <c r="K73" s="24">
        <f t="shared" si="17"/>
        <v>45508240.460000001</v>
      </c>
      <c r="L73" s="24">
        <f t="shared" si="17"/>
        <v>43420650.109999992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9.5" customHeight="1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368487486.00999999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28030660.73</v>
      </c>
      <c r="J84" s="31">
        <f t="shared" si="26"/>
        <v>63673674.610000007</v>
      </c>
      <c r="K84" s="31">
        <f t="shared" si="26"/>
        <v>45508240.460000001</v>
      </c>
      <c r="L84" s="31">
        <f t="shared" si="26"/>
        <v>43420650.109999992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146</v>
      </c>
      <c r="B86" s="43"/>
      <c r="C86" s="43"/>
      <c r="D86" s="32"/>
    </row>
    <row r="87" spans="1:16" x14ac:dyDescent="0.25">
      <c r="A87" t="s">
        <v>147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143</v>
      </c>
      <c r="B97" s="37"/>
      <c r="C97" s="37"/>
      <c r="D97" s="37"/>
      <c r="E97" s="37"/>
      <c r="F97" s="37"/>
      <c r="G97" s="48" t="s">
        <v>148</v>
      </c>
      <c r="H97" s="48"/>
      <c r="I97" s="48"/>
      <c r="J97" s="48"/>
      <c r="K97" s="48"/>
      <c r="L97" s="48"/>
      <c r="M97" s="47" t="s">
        <v>102</v>
      </c>
      <c r="N97" s="47"/>
      <c r="O97" s="47"/>
      <c r="P97" s="47"/>
    </row>
    <row r="98" spans="1:16" x14ac:dyDescent="0.25">
      <c r="A98" s="37" t="s">
        <v>144</v>
      </c>
      <c r="B98" s="37"/>
      <c r="C98" s="37"/>
      <c r="D98" s="37"/>
      <c r="E98" s="37" t="s">
        <v>127</v>
      </c>
      <c r="F98" s="37"/>
      <c r="G98" s="48" t="s">
        <v>149</v>
      </c>
      <c r="H98" s="48"/>
      <c r="I98" s="48"/>
      <c r="J98" s="48"/>
      <c r="K98" s="48"/>
      <c r="L98" s="48"/>
      <c r="M98" s="48" t="s">
        <v>104</v>
      </c>
      <c r="N98" s="48"/>
      <c r="O98" s="48"/>
      <c r="P98" s="48"/>
    </row>
    <row r="99" spans="1:16" x14ac:dyDescent="0.25">
      <c r="A99" s="37" t="s">
        <v>145</v>
      </c>
      <c r="B99" s="37"/>
      <c r="C99" s="37"/>
      <c r="D99" s="37"/>
      <c r="E99" s="37" t="s">
        <v>129</v>
      </c>
      <c r="F99" s="37" t="s">
        <v>134</v>
      </c>
      <c r="G99" s="48" t="s">
        <v>150</v>
      </c>
      <c r="H99" s="48"/>
      <c r="I99" s="48"/>
      <c r="J99" s="48"/>
      <c r="K99" s="48"/>
      <c r="L99" s="48"/>
      <c r="M99" s="48" t="s">
        <v>106</v>
      </c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38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0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0"/>
    </row>
  </sheetData>
  <sheetProtection algorithmName="SHA-512" hashValue="199q5rndmtSDi2jLOoKmbXPFb9Os47n0jnlvbcSjNVe9rJaYv16SSqrt/r9S7wW86FDqqlqiy0bq7q6oQC4JLg==" saltValue="nSM2DsGbV8wRLrBox9bzlg==" spinCount="100000" sheet="1" formatCells="0" formatColumns="0" formatRows="0" insertColumns="0" insertRows="0" insertHyperlinks="0" deleteColumns="0" deleteRows="0" sort="0" autoFilter="0" pivotTables="0"/>
  <mergeCells count="17">
    <mergeCell ref="A1:L1"/>
    <mergeCell ref="A2:L2"/>
    <mergeCell ref="A3:L3"/>
    <mergeCell ref="A102:L102"/>
    <mergeCell ref="M99:P99"/>
    <mergeCell ref="D6:M6"/>
    <mergeCell ref="A4:L4"/>
    <mergeCell ref="A5:L5"/>
    <mergeCell ref="A103:L103"/>
    <mergeCell ref="A104:L104"/>
    <mergeCell ref="N6:O6"/>
    <mergeCell ref="M97:P97"/>
    <mergeCell ref="M98:P98"/>
    <mergeCell ref="B6:C6"/>
    <mergeCell ref="G97:L97"/>
    <mergeCell ref="G98:L98"/>
    <mergeCell ref="G99:L99"/>
  </mergeCells>
  <printOptions horizontalCentered="1"/>
  <pageMargins left="0.25" right="0.25" top="0.75" bottom="0.75" header="0.3" footer="0.3"/>
  <pageSetup paperSize="5" scale="7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9218-4D74-45E9-A17E-C600DEEA148C}">
  <sheetPr>
    <pageSetUpPr fitToPage="1"/>
  </sheetPr>
  <dimension ref="A1:W104"/>
  <sheetViews>
    <sheetView tabSelected="1" topLeftCell="A78" zoomScale="82" zoomScaleNormal="82" workbookViewId="0">
      <selection activeCell="C90" sqref="C90"/>
    </sheetView>
  </sheetViews>
  <sheetFormatPr baseColWidth="10" defaultColWidth="14.7109375" defaultRowHeight="15" x14ac:dyDescent="0.25"/>
  <cols>
    <col min="1" max="1" width="84.85546875" style="15" bestFit="1" customWidth="1"/>
    <col min="2" max="2" width="15.28515625" style="15" bestFit="1" customWidth="1"/>
    <col min="3" max="3" width="15.42578125" style="15" bestFit="1" customWidth="1"/>
    <col min="4" max="4" width="15.28515625" style="15" bestFit="1" customWidth="1"/>
    <col min="5" max="8" width="14.140625" style="15" bestFit="1" customWidth="1"/>
    <col min="9" max="12" width="14.140625" style="15" customWidth="1"/>
    <col min="13" max="13" width="14.5703125" style="15" bestFit="1" customWidth="1"/>
    <col min="14" max="14" width="10.5703125" style="15" hidden="1" customWidth="1"/>
    <col min="15" max="15" width="14" style="15" hidden="1" customWidth="1"/>
    <col min="16" max="16" width="13" style="15" hidden="1" customWidth="1"/>
    <col min="17" max="16384" width="14.7109375" style="15"/>
  </cols>
  <sheetData>
    <row r="1" spans="1:16" s="1" customFormat="1" ht="23.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" s="1" customFormat="1" ht="23.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6" s="2" customFormat="1" ht="23.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  <c r="O3" s="1"/>
      <c r="P3" s="1"/>
    </row>
    <row r="4" spans="1:16" s="2" customFormat="1" ht="23.25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  <c r="O4" s="1"/>
      <c r="P4" s="1"/>
    </row>
    <row r="5" spans="1:16" s="2" customFormat="1" ht="23.25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3"/>
      <c r="O5" s="3"/>
      <c r="P5" s="3"/>
    </row>
    <row r="6" spans="1:16" s="6" customFormat="1" ht="21" customHeight="1" x14ac:dyDescent="0.25">
      <c r="A6" s="4"/>
      <c r="B6" s="46" t="s">
        <v>5</v>
      </c>
      <c r="C6" s="46"/>
      <c r="D6" s="46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20.2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356592439.17000002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36953436.140000001</v>
      </c>
      <c r="H9" s="14">
        <f t="shared" si="0"/>
        <v>54789214.520000003</v>
      </c>
      <c r="I9" s="14">
        <f t="shared" si="0"/>
        <v>23341983.23</v>
      </c>
      <c r="J9" s="14">
        <f t="shared" si="0"/>
        <v>57809221.910000004</v>
      </c>
      <c r="K9" s="14">
        <f t="shared" si="0"/>
        <v>39119379.770000003</v>
      </c>
      <c r="L9" s="14">
        <f t="shared" si="0"/>
        <v>35817316.519999996</v>
      </c>
      <c r="M9" s="14">
        <f t="shared" si="0"/>
        <v>36205744.380000003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420878157.26999998</v>
      </c>
      <c r="D10" s="17">
        <f>SUM(E10:P10)</f>
        <v>287480906.98000002</v>
      </c>
      <c r="E10" s="17">
        <v>19555540</v>
      </c>
      <c r="F10" s="17">
        <v>41920758</v>
      </c>
      <c r="G10" s="17">
        <v>31301588.18</v>
      </c>
      <c r="H10" s="17">
        <v>30979035</v>
      </c>
      <c r="I10" s="17">
        <v>19465470.84</v>
      </c>
      <c r="J10" s="17">
        <v>50153959.950000003</v>
      </c>
      <c r="K10" s="17">
        <v>33172865.010000002</v>
      </c>
      <c r="L10" s="17">
        <v>30297375</v>
      </c>
      <c r="M10" s="17">
        <v>30634315</v>
      </c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31299047.73</v>
      </c>
      <c r="D11" s="17">
        <f>SUM(E11:P11)</f>
        <v>26194189.98</v>
      </c>
      <c r="E11" s="17">
        <v>831000</v>
      </c>
      <c r="F11" s="17">
        <v>902000</v>
      </c>
      <c r="G11" s="17">
        <v>900000</v>
      </c>
      <c r="H11" s="17">
        <v>19087189.98</v>
      </c>
      <c r="I11" s="17">
        <v>900000</v>
      </c>
      <c r="J11" s="17">
        <v>887500</v>
      </c>
      <c r="K11" s="17">
        <v>887500</v>
      </c>
      <c r="L11" s="17">
        <v>899500</v>
      </c>
      <c r="M11" s="17">
        <v>899500</v>
      </c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42917342.210000001</v>
      </c>
      <c r="E14" s="17">
        <v>2967244.72</v>
      </c>
      <c r="F14" s="17">
        <v>6379599.9800000004</v>
      </c>
      <c r="G14" s="17">
        <v>4751847.96</v>
      </c>
      <c r="H14" s="17">
        <v>4722989.54</v>
      </c>
      <c r="I14" s="17">
        <v>2976512.39</v>
      </c>
      <c r="J14" s="17">
        <v>6767761.96</v>
      </c>
      <c r="K14" s="17">
        <v>5059014.76</v>
      </c>
      <c r="L14" s="17">
        <v>4620441.5199999996</v>
      </c>
      <c r="M14" s="17">
        <v>4671929.38</v>
      </c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57078791</v>
      </c>
      <c r="D15" s="14">
        <f t="shared" ref="D15:P15" si="2">SUM(D16:D24)</f>
        <v>45640919.349999994</v>
      </c>
      <c r="E15" s="14">
        <f t="shared" si="2"/>
        <v>703320.96</v>
      </c>
      <c r="F15" s="14">
        <f t="shared" si="2"/>
        <v>12928721.720000001</v>
      </c>
      <c r="G15" s="14">
        <f t="shared" si="2"/>
        <v>5128602.9399999995</v>
      </c>
      <c r="H15" s="14">
        <f t="shared" si="2"/>
        <v>2020105.21</v>
      </c>
      <c r="I15" s="14">
        <f t="shared" si="2"/>
        <v>4260426.3</v>
      </c>
      <c r="J15" s="14">
        <f t="shared" si="2"/>
        <v>3159764.5300000003</v>
      </c>
      <c r="K15" s="14">
        <f t="shared" si="2"/>
        <v>6282835.6899999995</v>
      </c>
      <c r="L15" s="14">
        <f t="shared" si="2"/>
        <v>6257652.8900000006</v>
      </c>
      <c r="M15" s="14">
        <f t="shared" si="2"/>
        <v>4899489.1099999994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20645547.209999997</v>
      </c>
      <c r="E16" s="17">
        <v>703320.96</v>
      </c>
      <c r="F16" s="17">
        <v>3496321.72</v>
      </c>
      <c r="G16" s="17">
        <v>2153335.83</v>
      </c>
      <c r="H16" s="17">
        <v>2020105.21</v>
      </c>
      <c r="I16" s="17">
        <v>2031651.3</v>
      </c>
      <c r="J16" s="17">
        <v>2259102.33</v>
      </c>
      <c r="K16" s="17">
        <v>2588447.86</v>
      </c>
      <c r="L16" s="17">
        <v>2700522.89</v>
      </c>
      <c r="M16" s="17">
        <v>2692739.11</v>
      </c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480211.79000000004</v>
      </c>
      <c r="E17" s="17">
        <v>0</v>
      </c>
      <c r="F17" s="17">
        <v>0</v>
      </c>
      <c r="G17" s="17">
        <v>287573.96000000002</v>
      </c>
      <c r="H17" s="17">
        <v>0</v>
      </c>
      <c r="I17" s="17">
        <v>0</v>
      </c>
      <c r="J17" s="17">
        <v>0</v>
      </c>
      <c r="K17" s="17">
        <v>192637.83</v>
      </c>
      <c r="L17" s="17">
        <v>0</v>
      </c>
      <c r="M17" s="17">
        <v>0</v>
      </c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120000</v>
      </c>
      <c r="D19" s="17">
        <f t="shared" si="3"/>
        <v>15000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15000</v>
      </c>
      <c r="K19" s="17">
        <v>0</v>
      </c>
      <c r="L19" s="17">
        <v>0</v>
      </c>
      <c r="M19" s="17">
        <v>0</v>
      </c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380000</v>
      </c>
      <c r="D20" s="17">
        <f t="shared" si="3"/>
        <v>12272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12272</v>
      </c>
      <c r="K20" s="17">
        <v>0</v>
      </c>
      <c r="L20" s="17">
        <v>0</v>
      </c>
      <c r="M20" s="17">
        <v>0</v>
      </c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22398358.149999999</v>
      </c>
      <c r="E21" s="17">
        <v>0</v>
      </c>
      <c r="F21" s="17">
        <v>9338000</v>
      </c>
      <c r="G21" s="17">
        <v>2219233.15</v>
      </c>
      <c r="H21" s="17">
        <v>0</v>
      </c>
      <c r="I21" s="17">
        <v>1750875</v>
      </c>
      <c r="J21" s="17">
        <v>0</v>
      </c>
      <c r="K21" s="17">
        <v>3501750</v>
      </c>
      <c r="L21" s="17">
        <v>3501750</v>
      </c>
      <c r="M21" s="17">
        <v>2086750</v>
      </c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3558125</v>
      </c>
      <c r="D23" s="17">
        <f t="shared" si="3"/>
        <v>2034601.2</v>
      </c>
      <c r="E23" s="17">
        <v>0</v>
      </c>
      <c r="F23" s="17">
        <v>94400</v>
      </c>
      <c r="G23" s="17">
        <v>468460</v>
      </c>
      <c r="H23" s="17">
        <v>0</v>
      </c>
      <c r="I23" s="17">
        <v>477900</v>
      </c>
      <c r="J23" s="17">
        <v>818461.2</v>
      </c>
      <c r="K23" s="17">
        <v>0</v>
      </c>
      <c r="L23" s="17">
        <v>55380</v>
      </c>
      <c r="M23" s="17">
        <v>120000</v>
      </c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54929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54929</v>
      </c>
      <c r="K24" s="17">
        <v>0</v>
      </c>
      <c r="L24" s="17">
        <v>0</v>
      </c>
      <c r="M24" s="17">
        <v>0</v>
      </c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27142173</v>
      </c>
      <c r="D25" s="14">
        <f t="shared" ref="D25:P25" si="4">SUM(D26:D34)</f>
        <v>6827049.3800000008</v>
      </c>
      <c r="E25" s="14">
        <f t="shared" si="4"/>
        <v>0</v>
      </c>
      <c r="F25" s="14">
        <f t="shared" si="4"/>
        <v>0</v>
      </c>
      <c r="G25" s="14">
        <f t="shared" si="4"/>
        <v>1660454.69</v>
      </c>
      <c r="H25" s="14">
        <f t="shared" si="4"/>
        <v>1039567.22</v>
      </c>
      <c r="I25" s="14">
        <f t="shared" si="4"/>
        <v>428251.2</v>
      </c>
      <c r="J25" s="14">
        <f t="shared" si="4"/>
        <v>2148653.17</v>
      </c>
      <c r="K25" s="14">
        <f t="shared" si="4"/>
        <v>106025</v>
      </c>
      <c r="L25" s="14">
        <f t="shared" si="4"/>
        <v>1338388.3</v>
      </c>
      <c r="M25" s="14">
        <f t="shared" si="4"/>
        <v>105709.8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2870298</v>
      </c>
      <c r="D26" s="17">
        <f>SUM(E26:P26)</f>
        <v>592711.72</v>
      </c>
      <c r="E26" s="17">
        <v>0</v>
      </c>
      <c r="F26" s="17">
        <v>0</v>
      </c>
      <c r="G26" s="17">
        <v>75564.97</v>
      </c>
      <c r="H26" s="17">
        <v>174596.75</v>
      </c>
      <c r="I26" s="17">
        <v>0</v>
      </c>
      <c r="J26" s="17">
        <v>126550</v>
      </c>
      <c r="K26" s="17">
        <v>78000</v>
      </c>
      <c r="L26" s="17">
        <v>69000</v>
      </c>
      <c r="M26" s="17">
        <v>69000</v>
      </c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1080000</v>
      </c>
      <c r="D27" s="17">
        <f t="shared" ref="D27:D34" si="5">SUM(E27:P27)</f>
        <v>723429.67999999993</v>
      </c>
      <c r="E27" s="17">
        <v>0</v>
      </c>
      <c r="F27" s="17">
        <v>0</v>
      </c>
      <c r="G27" s="17">
        <v>449532.8</v>
      </c>
      <c r="H27" s="17">
        <v>0</v>
      </c>
      <c r="I27" s="17">
        <v>0</v>
      </c>
      <c r="J27" s="17">
        <v>273896.88</v>
      </c>
      <c r="K27" s="17">
        <v>0</v>
      </c>
      <c r="L27" s="17">
        <v>0</v>
      </c>
      <c r="M27" s="17">
        <v>0</v>
      </c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1841875</v>
      </c>
      <c r="D28" s="17">
        <f t="shared" si="5"/>
        <v>361009.2</v>
      </c>
      <c r="E28" s="17">
        <v>0</v>
      </c>
      <c r="F28" s="17">
        <v>0</v>
      </c>
      <c r="G28" s="17">
        <v>148208</v>
      </c>
      <c r="H28" s="17">
        <v>205862.8</v>
      </c>
      <c r="I28" s="17">
        <v>0</v>
      </c>
      <c r="J28" s="17">
        <v>6938.4</v>
      </c>
      <c r="K28" s="17">
        <v>0</v>
      </c>
      <c r="L28" s="17">
        <v>0</v>
      </c>
      <c r="M28" s="17">
        <v>0</v>
      </c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31152</v>
      </c>
      <c r="E29" s="17">
        <v>0</v>
      </c>
      <c r="F29" s="17">
        <v>0</v>
      </c>
      <c r="G29" s="17">
        <v>31152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79513.119999999995</v>
      </c>
      <c r="E30" s="17">
        <v>0</v>
      </c>
      <c r="F30" s="17">
        <v>0</v>
      </c>
      <c r="G30" s="17">
        <v>42008</v>
      </c>
      <c r="H30" s="17">
        <v>0</v>
      </c>
      <c r="I30" s="17">
        <v>0</v>
      </c>
      <c r="J30" s="17">
        <v>37505.120000000003</v>
      </c>
      <c r="K30" s="17">
        <v>0</v>
      </c>
      <c r="L30" s="17">
        <v>0</v>
      </c>
      <c r="M30" s="17">
        <v>0</v>
      </c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37153.61</v>
      </c>
      <c r="E31" s="17">
        <v>0</v>
      </c>
      <c r="F31" s="17">
        <v>0</v>
      </c>
      <c r="G31" s="17">
        <v>33748.6</v>
      </c>
      <c r="H31" s="17">
        <v>0</v>
      </c>
      <c r="I31" s="17">
        <v>0</v>
      </c>
      <c r="J31" s="17">
        <v>3405.01</v>
      </c>
      <c r="K31" s="17">
        <v>0</v>
      </c>
      <c r="L31" s="17">
        <v>0</v>
      </c>
      <c r="M31" s="17">
        <v>0</v>
      </c>
      <c r="N31" s="17"/>
      <c r="O31" s="17"/>
      <c r="P31" s="17"/>
    </row>
    <row r="32" spans="1:16" ht="15.75" x14ac:dyDescent="0.25">
      <c r="A32" s="16" t="s">
        <v>47</v>
      </c>
      <c r="B32" s="17">
        <v>5600000</v>
      </c>
      <c r="C32" s="17">
        <v>11600000</v>
      </c>
      <c r="D32" s="17">
        <f t="shared" si="5"/>
        <v>2935340.66</v>
      </c>
      <c r="E32" s="17">
        <v>0</v>
      </c>
      <c r="F32" s="17">
        <v>0</v>
      </c>
      <c r="G32" s="17">
        <v>37000.99</v>
      </c>
      <c r="H32" s="17">
        <v>650021.67000000004</v>
      </c>
      <c r="I32" s="17">
        <v>360000</v>
      </c>
      <c r="J32" s="17">
        <v>1124070</v>
      </c>
      <c r="K32" s="17">
        <v>0</v>
      </c>
      <c r="L32" s="17">
        <v>762242</v>
      </c>
      <c r="M32" s="17">
        <v>2006</v>
      </c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8800000</v>
      </c>
      <c r="D34" s="17">
        <f t="shared" si="5"/>
        <v>2066739.3900000001</v>
      </c>
      <c r="E34" s="17">
        <v>0</v>
      </c>
      <c r="F34" s="17">
        <v>0</v>
      </c>
      <c r="G34" s="17">
        <v>843239.33</v>
      </c>
      <c r="H34" s="17">
        <v>9086</v>
      </c>
      <c r="I34" s="17">
        <v>68251.199999999997</v>
      </c>
      <c r="J34" s="17">
        <v>576287.76</v>
      </c>
      <c r="K34" s="17">
        <v>28025</v>
      </c>
      <c r="L34" s="17">
        <v>507146.3</v>
      </c>
      <c r="M34" s="17">
        <v>34703.800000000003</v>
      </c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/>
      <c r="O38" s="17"/>
      <c r="P38" s="17"/>
    </row>
    <row r="39" spans="1:16" ht="15.7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/>
      <c r="O39" s="17"/>
      <c r="P39" s="17"/>
    </row>
    <row r="40" spans="1:16" ht="15.7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v>0</v>
      </c>
      <c r="I43" s="14">
        <f t="shared" si="8"/>
        <v>0</v>
      </c>
      <c r="J43" s="14"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/>
      <c r="O46" s="17"/>
      <c r="P46" s="17"/>
    </row>
    <row r="47" spans="1:16" ht="15.7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/>
      <c r="O47" s="17"/>
      <c r="P47" s="17"/>
    </row>
    <row r="48" spans="1:16" ht="15.7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6233762</v>
      </c>
      <c r="D51" s="14">
        <f t="shared" ref="D51:K51" si="10">SUM(D52:D60)</f>
        <v>638021.4</v>
      </c>
      <c r="E51" s="14">
        <f t="shared" si="10"/>
        <v>0</v>
      </c>
      <c r="F51" s="14">
        <f t="shared" si="10"/>
        <v>0</v>
      </c>
      <c r="G51" s="14">
        <f>SUM(G52:G60)</f>
        <v>74694</v>
      </c>
      <c r="H51" s="14">
        <f t="shared" si="10"/>
        <v>0</v>
      </c>
      <c r="I51" s="14">
        <f t="shared" si="10"/>
        <v>0</v>
      </c>
      <c r="J51" s="14">
        <f t="shared" si="10"/>
        <v>556035</v>
      </c>
      <c r="K51" s="14">
        <f t="shared" si="10"/>
        <v>0</v>
      </c>
      <c r="L51" s="14">
        <f>SUM(L52:L60)</f>
        <v>7292.4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1650000</v>
      </c>
      <c r="D52" s="17">
        <f>SUM(E52:P52)</f>
        <v>190924</v>
      </c>
      <c r="E52" s="17">
        <v>0</v>
      </c>
      <c r="F52" s="17">
        <v>0</v>
      </c>
      <c r="G52" s="17">
        <v>74694</v>
      </c>
      <c r="H52" s="17">
        <v>0</v>
      </c>
      <c r="I52" s="17">
        <v>0</v>
      </c>
      <c r="J52" s="17">
        <v>116230</v>
      </c>
      <c r="K52" s="17">
        <v>0</v>
      </c>
      <c r="L52" s="17">
        <v>0</v>
      </c>
      <c r="M52" s="17">
        <v>0</v>
      </c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439805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439805</v>
      </c>
      <c r="K53" s="17">
        <v>0</v>
      </c>
      <c r="L53" s="17">
        <v>0</v>
      </c>
      <c r="M53" s="17">
        <v>0</v>
      </c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450000</v>
      </c>
      <c r="D54" s="17">
        <f t="shared" si="11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7292.4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7292.4</v>
      </c>
      <c r="M56" s="17">
        <v>0</v>
      </c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900000</v>
      </c>
      <c r="D59" s="17">
        <f t="shared" si="11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/>
      <c r="O59" s="17"/>
      <c r="P59" s="17"/>
    </row>
    <row r="60" spans="1:16" ht="15.7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18">
        <v>0</v>
      </c>
      <c r="K72" s="18">
        <v>0</v>
      </c>
      <c r="L72" s="18">
        <v>0</v>
      </c>
      <c r="M72" s="18">
        <v>0</v>
      </c>
      <c r="N72" s="18"/>
      <c r="O72" s="18"/>
      <c r="P72" s="18"/>
    </row>
    <row r="73" spans="1:23" ht="20.25" customHeight="1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602063479</v>
      </c>
      <c r="D73" s="24">
        <f t="shared" ref="D73:P73" si="17">SUM(D9+D15+D25+D35+D43+D51+D66+D70)</f>
        <v>409698429.29999995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43817187.769999996</v>
      </c>
      <c r="H73" s="24">
        <f t="shared" si="17"/>
        <v>57848886.950000003</v>
      </c>
      <c r="I73" s="24">
        <f t="shared" si="17"/>
        <v>28030660.73</v>
      </c>
      <c r="J73" s="24">
        <f t="shared" si="17"/>
        <v>63673674.610000007</v>
      </c>
      <c r="K73" s="24">
        <f t="shared" si="17"/>
        <v>45508240.460000001</v>
      </c>
      <c r="L73" s="24">
        <f t="shared" si="17"/>
        <v>43420650.109999992</v>
      </c>
      <c r="M73" s="24">
        <f t="shared" si="17"/>
        <v>41210943.289999999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9.5" customHeight="1" x14ac:dyDescent="0.25">
      <c r="A84" s="30" t="s">
        <v>99</v>
      </c>
      <c r="B84" s="31">
        <f>SUM(B73:B83)</f>
        <v>597063479</v>
      </c>
      <c r="C84" s="31">
        <f>SUM(C73:C83)</f>
        <v>602063479</v>
      </c>
      <c r="D84" s="31">
        <f>SUM(D73+D83)</f>
        <v>409698429.29999995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43817187.769999996</v>
      </c>
      <c r="H84" s="31">
        <f t="shared" si="26"/>
        <v>57848886.950000003</v>
      </c>
      <c r="I84" s="31">
        <f t="shared" si="26"/>
        <v>28030660.73</v>
      </c>
      <c r="J84" s="31">
        <f t="shared" si="26"/>
        <v>63673674.610000007</v>
      </c>
      <c r="K84" s="31">
        <f t="shared" si="26"/>
        <v>45508240.460000001</v>
      </c>
      <c r="L84" s="31">
        <f t="shared" si="26"/>
        <v>43420650.109999992</v>
      </c>
      <c r="M84" s="31">
        <f t="shared" si="26"/>
        <v>41210943.289999999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110</v>
      </c>
      <c r="B85" s="42"/>
      <c r="C85" s="42"/>
    </row>
    <row r="86" spans="1:16" x14ac:dyDescent="0.25">
      <c r="A86" t="s">
        <v>154</v>
      </c>
      <c r="B86" s="43"/>
      <c r="C86" s="43"/>
      <c r="D86" s="32"/>
    </row>
    <row r="87" spans="1:16" x14ac:dyDescent="0.25">
      <c r="A87" t="s">
        <v>155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111</v>
      </c>
      <c r="B89" s="43"/>
      <c r="C89" s="43"/>
      <c r="D89" s="32"/>
    </row>
    <row r="90" spans="1:16" ht="30" x14ac:dyDescent="0.25">
      <c r="A90" s="34" t="s">
        <v>112</v>
      </c>
      <c r="B90" s="42"/>
      <c r="C90" s="42"/>
      <c r="D90" s="34"/>
    </row>
    <row r="91" spans="1:16" x14ac:dyDescent="0.25">
      <c r="A91" s="35" t="s">
        <v>113</v>
      </c>
      <c r="B91" s="42"/>
      <c r="C91" s="42"/>
      <c r="D91" s="33"/>
    </row>
    <row r="92" spans="1:16" x14ac:dyDescent="0.25">
      <c r="A92" s="35" t="s">
        <v>117</v>
      </c>
      <c r="B92"/>
      <c r="C92"/>
      <c r="D92" s="36"/>
    </row>
    <row r="93" spans="1:16" x14ac:dyDescent="0.25">
      <c r="A93" s="35" t="s">
        <v>118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143</v>
      </c>
      <c r="B97" s="37"/>
      <c r="C97" s="37"/>
      <c r="D97" s="37"/>
      <c r="E97" s="37"/>
      <c r="F97" s="37"/>
      <c r="G97" s="48" t="s">
        <v>151</v>
      </c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37" t="s">
        <v>144</v>
      </c>
      <c r="B98" s="37"/>
      <c r="C98" s="37"/>
      <c r="D98" s="37"/>
      <c r="E98" s="37" t="s">
        <v>127</v>
      </c>
      <c r="F98" s="37"/>
      <c r="G98" s="48" t="s">
        <v>152</v>
      </c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37" t="s">
        <v>145</v>
      </c>
      <c r="B99" s="37"/>
      <c r="C99" s="37"/>
      <c r="D99" s="37"/>
      <c r="E99" s="37" t="s">
        <v>129</v>
      </c>
      <c r="F99" s="37" t="s">
        <v>134</v>
      </c>
      <c r="G99" s="48" t="s">
        <v>153</v>
      </c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F100" s="39"/>
    </row>
    <row r="102" spans="1:16" x14ac:dyDescent="0.25">
      <c r="A102" s="47" t="s">
        <v>107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6" x14ac:dyDescent="0.25">
      <c r="A103" s="49" t="s">
        <v>108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</row>
    <row r="104" spans="1:16" x14ac:dyDescent="0.25">
      <c r="A104" s="49" t="s">
        <v>109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</row>
  </sheetData>
  <sheetProtection algorithmName="SHA-512" hashValue="RzuWs0NApqlSZ4oCBzOqBi+wMaJVQ1MCgF4OcE0jtwydvftM/2yfqnBpeqJmdQN1IiOmNduiFrfxhpXGuYL8FQ==" saltValue="jdidyLSF7ykqDlMv83Bcjg==" spinCount="100000" sheet="1" formatCells="0" formatColumns="0" formatRows="0" insertColumns="0" insertRows="0" insertHyperlinks="0" deleteColumns="0" deleteRows="0" sort="0" autoFilter="0" pivotTables="0"/>
  <mergeCells count="14">
    <mergeCell ref="A102:M102"/>
    <mergeCell ref="A103:M103"/>
    <mergeCell ref="A104:M104"/>
    <mergeCell ref="A1:M1"/>
    <mergeCell ref="A2:M2"/>
    <mergeCell ref="A3:M3"/>
    <mergeCell ref="A4:M4"/>
    <mergeCell ref="A5:M5"/>
    <mergeCell ref="G97:P97"/>
    <mergeCell ref="G98:P98"/>
    <mergeCell ref="N6:O6"/>
    <mergeCell ref="G99:P99"/>
    <mergeCell ref="B6:C6"/>
    <mergeCell ref="D6:M6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rowBreaks count="1" manualBreakCount="1"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PPTO. DEV. ENERO 2023</vt:lpstr>
      <vt:lpstr>PPTO. DEV. FEBRERO 2023</vt:lpstr>
      <vt:lpstr>PPTO. DEV. MARZO 2023</vt:lpstr>
      <vt:lpstr>PPTO. DEV. ABRIL 2023</vt:lpstr>
      <vt:lpstr>PPTO. DEV. MAYO 2023</vt:lpstr>
      <vt:lpstr>PPTO. DEV. JUNIO</vt:lpstr>
      <vt:lpstr>PPTO. DEV. JULIO </vt:lpstr>
      <vt:lpstr>PPTO. DEV. AGOSTO</vt:lpstr>
      <vt:lpstr>PPTO. DEV. SEPTIEMBRE </vt:lpstr>
      <vt:lpstr>'PPTO. DEV. ABRIL 2023'!Títulos_a_imprimir</vt:lpstr>
      <vt:lpstr>'PPTO. DEV. AGOSTO'!Títulos_a_imprimir</vt:lpstr>
      <vt:lpstr>'PPTO. DEV. FEBRERO 2023'!Títulos_a_imprimir</vt:lpstr>
      <vt:lpstr>'PPTO. DEV. JUNIO'!Títulos_a_imprimir</vt:lpstr>
      <vt:lpstr>'PPTO. DEV. MAYO 2023'!Títulos_a_imprimir</vt:lpstr>
      <vt:lpstr>'PPTO. DEV. SEPTIEMBRE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Yenny Altagracia Hernández Maria</cp:lastModifiedBy>
  <cp:lastPrinted>2023-10-05T20:19:04Z</cp:lastPrinted>
  <dcterms:created xsi:type="dcterms:W3CDTF">2015-06-05T18:19:34Z</dcterms:created>
  <dcterms:modified xsi:type="dcterms:W3CDTF">2023-10-05T20:32:55Z</dcterms:modified>
</cp:coreProperties>
</file>